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Feuil2" sheetId="2" r:id="rId1"/>
    <sheet name="tableau azimut" sheetId="1" r:id="rId2"/>
  </sheets>
  <calcPr calcId="125725"/>
</workbook>
</file>

<file path=xl/calcChain.xml><?xml version="1.0" encoding="utf-8"?>
<calcChain xmlns="http://schemas.openxmlformats.org/spreadsheetml/2006/main">
  <c r="K4" i="1"/>
  <c r="M80"/>
  <c r="M9"/>
  <c r="B3"/>
  <c r="H2"/>
  <c r="H5"/>
  <c r="B69"/>
  <c r="B70"/>
  <c r="B75"/>
  <c r="B76"/>
  <c r="B77"/>
  <c r="B78"/>
  <c r="B79"/>
  <c r="B71"/>
  <c r="B72"/>
  <c r="B73"/>
  <c r="B74"/>
  <c r="B80"/>
  <c r="B29"/>
  <c r="B30"/>
  <c r="B31"/>
  <c r="B32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9"/>
  <c r="H71" l="1"/>
  <c r="H62"/>
  <c r="H50"/>
  <c r="H38"/>
  <c r="H22"/>
  <c r="H18"/>
  <c r="H10"/>
  <c r="H30"/>
  <c r="H78"/>
  <c r="H67"/>
  <c r="H63"/>
  <c r="H59"/>
  <c r="H55"/>
  <c r="H51"/>
  <c r="H47"/>
  <c r="H43"/>
  <c r="H39"/>
  <c r="H35"/>
  <c r="H27"/>
  <c r="H23"/>
  <c r="H19"/>
  <c r="H15"/>
  <c r="H11"/>
  <c r="H31"/>
  <c r="H74"/>
  <c r="J74" s="1"/>
  <c r="K74" s="1"/>
  <c r="H79"/>
  <c r="J79" s="1"/>
  <c r="K79" s="1"/>
  <c r="H75"/>
  <c r="H73"/>
  <c r="H66"/>
  <c r="H54"/>
  <c r="H42"/>
  <c r="H26"/>
  <c r="H14"/>
  <c r="H70"/>
  <c r="J70" s="1"/>
  <c r="K70" s="1"/>
  <c r="H68"/>
  <c r="H64"/>
  <c r="H60"/>
  <c r="H56"/>
  <c r="H52"/>
  <c r="H48"/>
  <c r="H44"/>
  <c r="H40"/>
  <c r="H36"/>
  <c r="H28"/>
  <c r="H24"/>
  <c r="H20"/>
  <c r="H16"/>
  <c r="G12"/>
  <c r="H32"/>
  <c r="H80"/>
  <c r="H76"/>
  <c r="H58"/>
  <c r="H46"/>
  <c r="H34"/>
  <c r="H65"/>
  <c r="H61"/>
  <c r="H57"/>
  <c r="H53"/>
  <c r="H49"/>
  <c r="H45"/>
  <c r="H41"/>
  <c r="H37"/>
  <c r="H33"/>
  <c r="H25"/>
  <c r="H21"/>
  <c r="H17"/>
  <c r="H13"/>
  <c r="H29"/>
  <c r="H77"/>
  <c r="H69"/>
  <c r="J69" s="1"/>
  <c r="K69" s="1"/>
  <c r="H72"/>
  <c r="H9"/>
  <c r="H12"/>
  <c r="G74"/>
  <c r="G78"/>
  <c r="G79"/>
  <c r="G67"/>
  <c r="G63"/>
  <c r="G51"/>
  <c r="G43"/>
  <c r="G31"/>
  <c r="G23"/>
  <c r="G11"/>
  <c r="G80"/>
  <c r="G76"/>
  <c r="G68"/>
  <c r="G60"/>
  <c r="G56"/>
  <c r="G48"/>
  <c r="G36"/>
  <c r="G9"/>
  <c r="G77"/>
  <c r="G73"/>
  <c r="G69"/>
  <c r="G65"/>
  <c r="G61"/>
  <c r="G57"/>
  <c r="G53"/>
  <c r="G49"/>
  <c r="G45"/>
  <c r="G41"/>
  <c r="G37"/>
  <c r="G33"/>
  <c r="G29"/>
  <c r="G25"/>
  <c r="G21"/>
  <c r="G17"/>
  <c r="G13"/>
  <c r="G62"/>
  <c r="G54"/>
  <c r="G42"/>
  <c r="G38"/>
  <c r="G34"/>
  <c r="G30"/>
  <c r="G26"/>
  <c r="G22"/>
  <c r="G18"/>
  <c r="G14"/>
  <c r="G10"/>
  <c r="G66"/>
  <c r="G50"/>
  <c r="G71"/>
  <c r="G55"/>
  <c r="G15"/>
  <c r="G70"/>
  <c r="G58"/>
  <c r="G46"/>
  <c r="G75"/>
  <c r="G59"/>
  <c r="G47"/>
  <c r="G39"/>
  <c r="G35"/>
  <c r="G27"/>
  <c r="G19"/>
  <c r="G72"/>
  <c r="G64"/>
  <c r="G52"/>
  <c r="G44"/>
  <c r="G40"/>
  <c r="G32"/>
  <c r="G28"/>
  <c r="G24"/>
  <c r="G20"/>
  <c r="G16"/>
  <c r="C32"/>
  <c r="D32" s="1"/>
  <c r="C28"/>
  <c r="C24"/>
  <c r="C20"/>
  <c r="D20" s="1"/>
  <c r="C16"/>
  <c r="C12"/>
  <c r="C33"/>
  <c r="C29"/>
  <c r="D29" s="1"/>
  <c r="C25"/>
  <c r="C21"/>
  <c r="C17"/>
  <c r="C13"/>
  <c r="D13" s="1"/>
  <c r="C34"/>
  <c r="C30"/>
  <c r="C26"/>
  <c r="D26" s="1"/>
  <c r="C22"/>
  <c r="C18"/>
  <c r="C14"/>
  <c r="D14" s="1"/>
  <c r="C10"/>
  <c r="J4" s="1"/>
  <c r="C31"/>
  <c r="D31" s="1"/>
  <c r="C27"/>
  <c r="D27" s="1"/>
  <c r="C23"/>
  <c r="C19"/>
  <c r="D19" s="1"/>
  <c r="C15"/>
  <c r="D15" s="1"/>
  <c r="C11"/>
  <c r="D11" s="1"/>
  <c r="C74"/>
  <c r="C62"/>
  <c r="C46"/>
  <c r="D46" s="1"/>
  <c r="C80"/>
  <c r="C76"/>
  <c r="C72"/>
  <c r="C68"/>
  <c r="C64"/>
  <c r="C60"/>
  <c r="C56"/>
  <c r="C52"/>
  <c r="C48"/>
  <c r="C44"/>
  <c r="D44" s="1"/>
  <c r="C40"/>
  <c r="C36"/>
  <c r="C9"/>
  <c r="D9" s="1"/>
  <c r="C78"/>
  <c r="C58"/>
  <c r="C77"/>
  <c r="C73"/>
  <c r="C69"/>
  <c r="C65"/>
  <c r="C61"/>
  <c r="C57"/>
  <c r="C53"/>
  <c r="C49"/>
  <c r="C45"/>
  <c r="D45" s="1"/>
  <c r="C41"/>
  <c r="C37"/>
  <c r="C70"/>
  <c r="C54"/>
  <c r="C42"/>
  <c r="C66"/>
  <c r="C50"/>
  <c r="C38"/>
  <c r="C79"/>
  <c r="C75"/>
  <c r="C71"/>
  <c r="C67"/>
  <c r="C63"/>
  <c r="C59"/>
  <c r="C55"/>
  <c r="C51"/>
  <c r="C47"/>
  <c r="C43"/>
  <c r="C39"/>
  <c r="C35"/>
  <c r="J75"/>
  <c r="K75" s="1"/>
  <c r="J72"/>
  <c r="K72" s="1"/>
  <c r="J78"/>
  <c r="K78" s="1"/>
  <c r="J31"/>
  <c r="K31" s="1"/>
  <c r="J29"/>
  <c r="K29" s="1"/>
  <c r="J30"/>
  <c r="K30" s="1"/>
  <c r="E14" l="1"/>
  <c r="F14" s="1"/>
  <c r="I14" s="1"/>
  <c r="E31"/>
  <c r="F31" s="1"/>
  <c r="I31" s="1"/>
  <c r="E26"/>
  <c r="F26" s="1"/>
  <c r="E19"/>
  <c r="F19" s="1"/>
  <c r="I19" s="1"/>
  <c r="E20"/>
  <c r="F20" s="1"/>
  <c r="E29"/>
  <c r="F29" s="1"/>
  <c r="E13"/>
  <c r="F13" s="1"/>
  <c r="I13" s="1"/>
  <c r="E27"/>
  <c r="F27" s="1"/>
  <c r="E32"/>
  <c r="F32" s="1"/>
  <c r="I32" s="1"/>
  <c r="E15"/>
  <c r="F15" s="1"/>
  <c r="I15" s="1"/>
  <c r="E55"/>
  <c r="F55" s="1"/>
  <c r="I55" s="1"/>
  <c r="D55"/>
  <c r="E35"/>
  <c r="F35" s="1"/>
  <c r="I35" s="1"/>
  <c r="D35"/>
  <c r="E51"/>
  <c r="F51" s="1"/>
  <c r="I51" s="1"/>
  <c r="D51"/>
  <c r="E67"/>
  <c r="F67" s="1"/>
  <c r="I67" s="1"/>
  <c r="D67"/>
  <c r="E38"/>
  <c r="F38" s="1"/>
  <c r="D38"/>
  <c r="E42"/>
  <c r="F42" s="1"/>
  <c r="D42"/>
  <c r="E45"/>
  <c r="F45" s="1"/>
  <c r="I45" s="1"/>
  <c r="E61"/>
  <c r="F61" s="1"/>
  <c r="D61"/>
  <c r="E77"/>
  <c r="F77" s="1"/>
  <c r="I77" s="1"/>
  <c r="D77"/>
  <c r="E44"/>
  <c r="F44" s="1"/>
  <c r="I44" s="1"/>
  <c r="E60"/>
  <c r="F60" s="1"/>
  <c r="D60"/>
  <c r="E76"/>
  <c r="F76" s="1"/>
  <c r="I76" s="1"/>
  <c r="D76"/>
  <c r="E74"/>
  <c r="F74" s="1"/>
  <c r="I74" s="1"/>
  <c r="D74"/>
  <c r="E10"/>
  <c r="F10" s="1"/>
  <c r="I10" s="1"/>
  <c r="D10"/>
  <c r="E47"/>
  <c r="F47" s="1"/>
  <c r="I47" s="1"/>
  <c r="D47"/>
  <c r="E63"/>
  <c r="F63" s="1"/>
  <c r="I63" s="1"/>
  <c r="D63"/>
  <c r="E79"/>
  <c r="F79" s="1"/>
  <c r="I79" s="1"/>
  <c r="D79"/>
  <c r="E41"/>
  <c r="F41" s="1"/>
  <c r="D41"/>
  <c r="E57"/>
  <c r="F57" s="1"/>
  <c r="I57" s="1"/>
  <c r="D57"/>
  <c r="E73"/>
  <c r="F73" s="1"/>
  <c r="I73" s="1"/>
  <c r="D73"/>
  <c r="E9"/>
  <c r="F9" s="1"/>
  <c r="I9" s="1"/>
  <c r="E40"/>
  <c r="F40" s="1"/>
  <c r="D40"/>
  <c r="E56"/>
  <c r="F56" s="1"/>
  <c r="I56" s="1"/>
  <c r="D56"/>
  <c r="E72"/>
  <c r="F72" s="1"/>
  <c r="I72" s="1"/>
  <c r="D72"/>
  <c r="E62"/>
  <c r="F62" s="1"/>
  <c r="D62"/>
  <c r="E22"/>
  <c r="F22" s="1"/>
  <c r="D22"/>
  <c r="E25"/>
  <c r="F25" s="1"/>
  <c r="D25"/>
  <c r="E16"/>
  <c r="F16" s="1"/>
  <c r="I16" s="1"/>
  <c r="D16"/>
  <c r="E39"/>
  <c r="F39" s="1"/>
  <c r="D39"/>
  <c r="E43"/>
  <c r="F43" s="1"/>
  <c r="D43"/>
  <c r="E59"/>
  <c r="F59" s="1"/>
  <c r="I59" s="1"/>
  <c r="D59"/>
  <c r="E75"/>
  <c r="F75" s="1"/>
  <c r="I75" s="1"/>
  <c r="D75"/>
  <c r="E66"/>
  <c r="F66" s="1"/>
  <c r="I66" s="1"/>
  <c r="D66"/>
  <c r="E70"/>
  <c r="F70" s="1"/>
  <c r="I70" s="1"/>
  <c r="D70"/>
  <c r="E37"/>
  <c r="F37" s="1"/>
  <c r="D37"/>
  <c r="E53"/>
  <c r="F53" s="1"/>
  <c r="I53" s="1"/>
  <c r="D53"/>
  <c r="E69"/>
  <c r="F69" s="1"/>
  <c r="I69" s="1"/>
  <c r="D69"/>
  <c r="E78"/>
  <c r="F78" s="1"/>
  <c r="I78" s="1"/>
  <c r="D78"/>
  <c r="E36"/>
  <c r="F36" s="1"/>
  <c r="D36"/>
  <c r="E52"/>
  <c r="F52" s="1"/>
  <c r="I52" s="1"/>
  <c r="D52"/>
  <c r="E68"/>
  <c r="F68" s="1"/>
  <c r="I68" s="1"/>
  <c r="D68"/>
  <c r="E46"/>
  <c r="F46" s="1"/>
  <c r="I46" s="1"/>
  <c r="E18"/>
  <c r="F18" s="1"/>
  <c r="I18" s="1"/>
  <c r="D18"/>
  <c r="E34"/>
  <c r="F34" s="1"/>
  <c r="I34" s="1"/>
  <c r="D34"/>
  <c r="E21"/>
  <c r="F21" s="1"/>
  <c r="D21"/>
  <c r="E12"/>
  <c r="F12" s="1"/>
  <c r="I12" s="1"/>
  <c r="D12"/>
  <c r="E28"/>
  <c r="F28" s="1"/>
  <c r="D28"/>
  <c r="E71"/>
  <c r="F71" s="1"/>
  <c r="I71" s="1"/>
  <c r="D71"/>
  <c r="E50"/>
  <c r="F50" s="1"/>
  <c r="I50" s="1"/>
  <c r="D50"/>
  <c r="E54"/>
  <c r="F54" s="1"/>
  <c r="I54" s="1"/>
  <c r="D54"/>
  <c r="E49"/>
  <c r="F49" s="1"/>
  <c r="I49" s="1"/>
  <c r="D49"/>
  <c r="E65"/>
  <c r="F65" s="1"/>
  <c r="I65" s="1"/>
  <c r="D65"/>
  <c r="E58"/>
  <c r="F58" s="1"/>
  <c r="I58" s="1"/>
  <c r="D58"/>
  <c r="E48"/>
  <c r="F48" s="1"/>
  <c r="I48" s="1"/>
  <c r="D48"/>
  <c r="E64"/>
  <c r="F64" s="1"/>
  <c r="I64" s="1"/>
  <c r="D64"/>
  <c r="E80"/>
  <c r="F80" s="1"/>
  <c r="I80" s="1"/>
  <c r="D80"/>
  <c r="E23"/>
  <c r="F23" s="1"/>
  <c r="D23"/>
  <c r="E30"/>
  <c r="F30" s="1"/>
  <c r="I30" s="1"/>
  <c r="D30"/>
  <c r="E17"/>
  <c r="F17" s="1"/>
  <c r="I17" s="1"/>
  <c r="D17"/>
  <c r="E33"/>
  <c r="F33" s="1"/>
  <c r="I33" s="1"/>
  <c r="D33"/>
  <c r="E24"/>
  <c r="F24" s="1"/>
  <c r="D24"/>
  <c r="E11"/>
  <c r="F11" s="1"/>
  <c r="I11" s="1"/>
  <c r="J76"/>
  <c r="K76" s="1"/>
  <c r="J71"/>
  <c r="K71" s="1"/>
  <c r="J77"/>
  <c r="K77" s="1"/>
  <c r="J73"/>
  <c r="K73" s="1"/>
  <c r="J80"/>
  <c r="K80" s="1"/>
  <c r="J32"/>
  <c r="K32" s="1"/>
  <c r="J54"/>
  <c r="K54" s="1"/>
  <c r="J66"/>
  <c r="K66" s="1"/>
  <c r="J49"/>
  <c r="K49" s="1"/>
  <c r="J67"/>
  <c r="K67" s="1"/>
  <c r="J42"/>
  <c r="K42" s="1"/>
  <c r="J44"/>
  <c r="K44" s="1"/>
  <c r="J40"/>
  <c r="K40" s="1"/>
  <c r="J22"/>
  <c r="K22" s="1"/>
  <c r="I26" s="1"/>
  <c r="J36"/>
  <c r="K36" s="1"/>
  <c r="J63"/>
  <c r="K63" s="1"/>
  <c r="J64"/>
  <c r="K64" s="1"/>
  <c r="J34"/>
  <c r="K34" s="1"/>
  <c r="J26"/>
  <c r="K26" s="1"/>
  <c r="J14"/>
  <c r="K14" s="1"/>
  <c r="J50"/>
  <c r="K50" s="1"/>
  <c r="J24"/>
  <c r="K24" s="1"/>
  <c r="J38"/>
  <c r="K38" s="1"/>
  <c r="J47"/>
  <c r="K47" s="1"/>
  <c r="J28"/>
  <c r="K28" s="1"/>
  <c r="J16"/>
  <c r="K16" s="1"/>
  <c r="J37"/>
  <c r="K37" s="1"/>
  <c r="J62"/>
  <c r="K62" s="1"/>
  <c r="J12"/>
  <c r="K12" s="1"/>
  <c r="J18"/>
  <c r="K18" s="1"/>
  <c r="J68"/>
  <c r="K68" s="1"/>
  <c r="J21"/>
  <c r="K21" s="1"/>
  <c r="J58"/>
  <c r="K58" s="1"/>
  <c r="J19"/>
  <c r="K19" s="1"/>
  <c r="J55"/>
  <c r="K55" s="1"/>
  <c r="J20"/>
  <c r="K20" s="1"/>
  <c r="J33"/>
  <c r="K33" s="1"/>
  <c r="J52"/>
  <c r="K52" s="1"/>
  <c r="J61"/>
  <c r="K61" s="1"/>
  <c r="J56"/>
  <c r="K56" s="1"/>
  <c r="J53"/>
  <c r="K53" s="1"/>
  <c r="K9"/>
  <c r="J9"/>
  <c r="J25"/>
  <c r="K25" s="1"/>
  <c r="J48"/>
  <c r="K48" s="1"/>
  <c r="J51"/>
  <c r="K51" s="1"/>
  <c r="J15"/>
  <c r="K15" s="1"/>
  <c r="J17"/>
  <c r="K17" s="1"/>
  <c r="J27"/>
  <c r="K27" s="1"/>
  <c r="J41"/>
  <c r="K41" s="1"/>
  <c r="J59"/>
  <c r="K59" s="1"/>
  <c r="J35"/>
  <c r="K35" s="1"/>
  <c r="J45"/>
  <c r="K45" s="1"/>
  <c r="J10"/>
  <c r="K10" s="1"/>
  <c r="J43"/>
  <c r="K43" s="1"/>
  <c r="J60"/>
  <c r="K60" s="1"/>
  <c r="J11"/>
  <c r="K11" s="1"/>
  <c r="J23"/>
  <c r="K23" s="1"/>
  <c r="J46"/>
  <c r="K46" s="1"/>
  <c r="J39"/>
  <c r="K39" s="1"/>
  <c r="J13"/>
  <c r="K13" s="1"/>
  <c r="J57"/>
  <c r="K57" s="1"/>
  <c r="J65"/>
  <c r="K65" s="1"/>
  <c r="I20" l="1"/>
  <c r="I29"/>
  <c r="L29" s="1"/>
  <c r="M29" s="1"/>
  <c r="L31"/>
  <c r="M31" s="1"/>
  <c r="I43"/>
  <c r="L43" s="1"/>
  <c r="M43" s="1"/>
  <c r="I27"/>
  <c r="L27" s="1"/>
  <c r="M27" s="1"/>
  <c r="L63"/>
  <c r="M63" s="1"/>
  <c r="L19"/>
  <c r="M19" s="1"/>
  <c r="I41"/>
  <c r="L41" s="1"/>
  <c r="M41" s="1"/>
  <c r="I42"/>
  <c r="L42" s="1"/>
  <c r="M42" s="1"/>
  <c r="L67"/>
  <c r="M67" s="1"/>
  <c r="I61"/>
  <c r="L61" s="1"/>
  <c r="M61" s="1"/>
  <c r="L72"/>
  <c r="M72" s="1"/>
  <c r="I40"/>
  <c r="L40" s="1"/>
  <c r="M40" s="1"/>
  <c r="L16"/>
  <c r="M16" s="1"/>
  <c r="L44"/>
  <c r="M44" s="1"/>
  <c r="L12"/>
  <c r="M12" s="1"/>
  <c r="I22"/>
  <c r="L22" s="1"/>
  <c r="M22" s="1"/>
  <c r="L78"/>
  <c r="M78" s="1"/>
  <c r="L79"/>
  <c r="M79" s="1"/>
  <c r="L74"/>
  <c r="M74" s="1"/>
  <c r="L15"/>
  <c r="M15" s="1"/>
  <c r="L65"/>
  <c r="M65" s="1"/>
  <c r="L35"/>
  <c r="M35" s="1"/>
  <c r="I37"/>
  <c r="L14"/>
  <c r="M14" s="1"/>
  <c r="L73"/>
  <c r="M73" s="1"/>
  <c r="I62"/>
  <c r="I23"/>
  <c r="L20"/>
  <c r="M20" s="1"/>
  <c r="I28"/>
  <c r="I38"/>
  <c r="I36"/>
  <c r="I39"/>
  <c r="I21"/>
  <c r="I60"/>
  <c r="I24"/>
  <c r="I25"/>
  <c r="L26"/>
  <c r="M26" s="1"/>
  <c r="L33"/>
  <c r="M33" s="1"/>
  <c r="L48"/>
  <c r="M48" s="1"/>
  <c r="L9"/>
  <c r="L10"/>
  <c r="M10" s="1"/>
  <c r="L76"/>
  <c r="M76" s="1"/>
  <c r="L11"/>
  <c r="M11" s="1"/>
  <c r="L13"/>
  <c r="M13" s="1"/>
  <c r="L34"/>
  <c r="M34" s="1"/>
  <c r="L46" l="1"/>
  <c r="M46" s="1"/>
  <c r="L80"/>
  <c r="L52"/>
  <c r="M52" s="1"/>
  <c r="L58"/>
  <c r="M58" s="1"/>
  <c r="L53"/>
  <c r="M53" s="1"/>
  <c r="L51"/>
  <c r="M51" s="1"/>
  <c r="L18"/>
  <c r="M18" s="1"/>
  <c r="L24"/>
  <c r="M24" s="1"/>
  <c r="L64"/>
  <c r="M64" s="1"/>
  <c r="L50"/>
  <c r="M50" s="1"/>
  <c r="L71"/>
  <c r="M71" s="1"/>
  <c r="L23"/>
  <c r="M23" s="1"/>
  <c r="L49"/>
  <c r="M49" s="1"/>
  <c r="L37"/>
  <c r="M37" s="1"/>
  <c r="L32"/>
  <c r="M32" s="1"/>
  <c r="L70"/>
  <c r="M70" s="1"/>
  <c r="L25"/>
  <c r="M25" s="1"/>
  <c r="L39"/>
  <c r="M39" s="1"/>
  <c r="L47"/>
  <c r="M47" s="1"/>
  <c r="L36"/>
  <c r="M36" s="1"/>
  <c r="L45"/>
  <c r="M45" s="1"/>
  <c r="L68"/>
  <c r="M68" s="1"/>
  <c r="L77"/>
  <c r="M77" s="1"/>
  <c r="L66"/>
  <c r="M66" s="1"/>
  <c r="L21"/>
  <c r="M21" s="1"/>
  <c r="L59"/>
  <c r="M59" s="1"/>
  <c r="L75"/>
  <c r="M75" s="1"/>
  <c r="L28"/>
  <c r="M28" s="1"/>
  <c r="L55"/>
  <c r="M55" s="1"/>
  <c r="L30"/>
  <c r="M30" s="1"/>
  <c r="L60"/>
  <c r="M60" s="1"/>
  <c r="L69"/>
  <c r="M69" s="1"/>
  <c r="L38"/>
  <c r="M38" s="1"/>
  <c r="L56"/>
  <c r="M56" s="1"/>
  <c r="L62"/>
  <c r="M62" s="1"/>
  <c r="L17"/>
  <c r="M17" s="1"/>
  <c r="L54"/>
  <c r="M54" s="1"/>
  <c r="L57"/>
  <c r="M57" s="1"/>
</calcChain>
</file>

<file path=xl/sharedStrings.xml><?xml version="1.0" encoding="utf-8"?>
<sst xmlns="http://schemas.openxmlformats.org/spreadsheetml/2006/main" count="18" uniqueCount="17">
  <si>
    <t>déclinaison en degré</t>
  </si>
  <si>
    <t>déclinaison en radian</t>
  </si>
  <si>
    <t>latitude degré</t>
  </si>
  <si>
    <t>latitude radian</t>
  </si>
  <si>
    <t>angle horaire degré</t>
  </si>
  <si>
    <t>angle horaire radian</t>
  </si>
  <si>
    <t xml:space="preserve"> </t>
  </si>
  <si>
    <t>AZIMUT</t>
  </si>
  <si>
    <t>Arc tan en degrés</t>
  </si>
  <si>
    <t>Arc tan + 180°</t>
  </si>
  <si>
    <t>sinus  hauteur</t>
  </si>
  <si>
    <t>TAN AZIMUT</t>
  </si>
  <si>
    <t>signe tan*sin</t>
  </si>
  <si>
    <t>cosinus hauteur</t>
  </si>
  <si>
    <t>SIN AZIMUT</t>
  </si>
  <si>
    <t>Arc tan en radian (calculette)</t>
  </si>
  <si>
    <t>hauteur degré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</si>
</sst>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4" borderId="0" xfId="0" applyFill="1"/>
    <xf numFmtId="0" fontId="0" fillId="4" borderId="1" xfId="0" applyFill="1" applyBorder="1"/>
    <xf numFmtId="0" fontId="2" fillId="4" borderId="1" xfId="0" applyFont="1" applyFill="1" applyBorder="1"/>
    <xf numFmtId="0" fontId="2" fillId="4" borderId="0" xfId="0" applyFont="1" applyFill="1"/>
    <xf numFmtId="0" fontId="2" fillId="2" borderId="0" xfId="0" applyFont="1" applyFill="1"/>
    <xf numFmtId="0" fontId="1" fillId="5" borderId="0" xfId="0" applyFont="1" applyFill="1"/>
    <xf numFmtId="0" fontId="4" fillId="0" borderId="2" xfId="0" applyFont="1" applyBorder="1"/>
    <xf numFmtId="0" fontId="4" fillId="7" borderId="2" xfId="0" applyFont="1" applyFill="1" applyBorder="1"/>
    <xf numFmtId="0" fontId="2" fillId="11" borderId="0" xfId="0" applyFont="1" applyFill="1"/>
    <xf numFmtId="0" fontId="0" fillId="4" borderId="2" xfId="0" applyFill="1" applyBorder="1"/>
    <xf numFmtId="0" fontId="0" fillId="4" borderId="0" xfId="0" applyFill="1" applyBorder="1"/>
    <xf numFmtId="0" fontId="6" fillId="4" borderId="2" xfId="0" applyFont="1" applyFill="1" applyBorder="1"/>
    <xf numFmtId="0" fontId="2" fillId="7" borderId="1" xfId="0" applyFont="1" applyFill="1" applyBorder="1"/>
    <xf numFmtId="0" fontId="2" fillId="4" borderId="0" xfId="0" applyFont="1" applyFill="1" applyBorder="1"/>
    <xf numFmtId="0" fontId="0" fillId="5" borderId="0" xfId="0" applyFill="1"/>
    <xf numFmtId="0" fontId="2" fillId="5" borderId="0" xfId="0" applyFont="1" applyFill="1"/>
    <xf numFmtId="0" fontId="6" fillId="7" borderId="1" xfId="0" applyFont="1" applyFill="1" applyBorder="1"/>
    <xf numFmtId="0" fontId="6" fillId="4" borderId="1" xfId="0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6" fillId="4" borderId="5" xfId="0" applyFont="1" applyFill="1" applyBorder="1"/>
    <xf numFmtId="0" fontId="4" fillId="4" borderId="5" xfId="0" applyFont="1" applyFill="1" applyBorder="1"/>
    <xf numFmtId="0" fontId="4" fillId="2" borderId="3" xfId="0" applyFont="1" applyFill="1" applyBorder="1"/>
    <xf numFmtId="0" fontId="4" fillId="0" borderId="3" xfId="0" applyFont="1" applyBorder="1"/>
    <xf numFmtId="0" fontId="1" fillId="4" borderId="0" xfId="0" applyFont="1" applyFill="1" applyBorder="1"/>
    <xf numFmtId="0" fontId="4" fillId="7" borderId="1" xfId="0" applyFont="1" applyFill="1" applyBorder="1"/>
    <xf numFmtId="0" fontId="6" fillId="11" borderId="4" xfId="0" applyFont="1" applyFill="1" applyBorder="1"/>
    <xf numFmtId="0" fontId="6" fillId="4" borderId="0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3" fillId="10" borderId="1" xfId="0" applyFont="1" applyFill="1" applyBorder="1"/>
    <xf numFmtId="0" fontId="3" fillId="9" borderId="1" xfId="0" applyFont="1" applyFill="1" applyBorder="1"/>
    <xf numFmtId="0" fontId="5" fillId="6" borderId="1" xfId="0" applyFont="1" applyFill="1" applyBorder="1"/>
    <xf numFmtId="0" fontId="5" fillId="8" borderId="1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6" fillId="4" borderId="6" xfId="0" applyFont="1" applyFill="1" applyBorder="1"/>
    <xf numFmtId="0" fontId="4" fillId="4" borderId="9" xfId="0" applyFont="1" applyFill="1" applyBorder="1"/>
    <xf numFmtId="0" fontId="4" fillId="4" borderId="0" xfId="0" applyFont="1" applyFill="1" applyBorder="1"/>
    <xf numFmtId="0" fontId="4" fillId="4" borderId="10" xfId="0" applyFont="1" applyFill="1" applyBorder="1"/>
    <xf numFmtId="0" fontId="6" fillId="4" borderId="9" xfId="0" applyFont="1" applyFill="1" applyBorder="1"/>
    <xf numFmtId="0" fontId="3" fillId="4" borderId="0" xfId="0" applyFont="1" applyFill="1" applyBorder="1"/>
    <xf numFmtId="0" fontId="6" fillId="13" borderId="2" xfId="0" applyFont="1" applyFill="1" applyBorder="1"/>
    <xf numFmtId="1" fontId="6" fillId="4" borderId="2" xfId="0" applyNumberFormat="1" applyFont="1" applyFill="1" applyBorder="1"/>
    <xf numFmtId="0" fontId="6" fillId="7" borderId="2" xfId="0" applyFont="1" applyFill="1" applyBorder="1"/>
    <xf numFmtId="0" fontId="6" fillId="13" borderId="1" xfId="0" applyFont="1" applyFill="1" applyBorder="1"/>
    <xf numFmtId="164" fontId="6" fillId="4" borderId="1" xfId="0" applyNumberFormat="1" applyFont="1" applyFill="1" applyBorder="1"/>
    <xf numFmtId="0" fontId="4" fillId="4" borderId="0" xfId="0" applyFont="1" applyFill="1"/>
    <xf numFmtId="0" fontId="4" fillId="0" borderId="0" xfId="0" applyFont="1"/>
    <xf numFmtId="0" fontId="6" fillId="4" borderId="0" xfId="0" applyFont="1" applyFill="1"/>
    <xf numFmtId="0" fontId="4" fillId="6" borderId="0" xfId="0" applyFont="1" applyFill="1"/>
    <xf numFmtId="0" fontId="4" fillId="2" borderId="0" xfId="0" applyFont="1" applyFill="1"/>
    <xf numFmtId="0" fontId="4" fillId="4" borderId="3" xfId="0" applyFont="1" applyFill="1" applyBorder="1"/>
    <xf numFmtId="0" fontId="6" fillId="11" borderId="0" xfId="0" applyFont="1" applyFill="1"/>
    <xf numFmtId="0" fontId="2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106"/>
  <sheetViews>
    <sheetView tabSelected="1" topLeftCell="D1" zoomScale="80" zoomScaleNormal="80" workbookViewId="0">
      <selection activeCell="G6" sqref="G6"/>
    </sheetView>
  </sheetViews>
  <sheetFormatPr baseColWidth="10" defaultRowHeight="15"/>
  <cols>
    <col min="1" max="1" width="20.140625" style="1" customWidth="1"/>
    <col min="2" max="2" width="19" style="1" customWidth="1"/>
    <col min="3" max="3" width="19.140625" style="10" customWidth="1"/>
    <col min="4" max="6" width="19.140625" style="61" customWidth="1"/>
    <col min="7" max="7" width="22.42578125" style="55" customWidth="1"/>
    <col min="8" max="8" width="26.5703125" style="56" customWidth="1"/>
    <col min="9" max="9" width="15.7109375" style="57" customWidth="1"/>
    <col min="10" max="10" width="17.7109375" style="58" customWidth="1"/>
    <col min="11" max="11" width="14.42578125" style="59" customWidth="1"/>
    <col min="12" max="13" width="16.7109375" style="22" customWidth="1"/>
    <col min="14" max="14" width="20.140625" style="21" customWidth="1"/>
  </cols>
  <sheetData>
    <row r="1" spans="1:57" s="1" customFormat="1">
      <c r="A1" s="3"/>
      <c r="B1" s="3"/>
      <c r="C1" s="24"/>
      <c r="D1" s="41"/>
      <c r="E1" s="42"/>
      <c r="F1" s="43"/>
      <c r="G1" s="27" t="s">
        <v>2</v>
      </c>
      <c r="H1" s="29" t="s">
        <v>3</v>
      </c>
      <c r="I1" s="44"/>
      <c r="J1" s="42"/>
      <c r="K1" s="42"/>
      <c r="L1" s="42"/>
      <c r="M1" s="42"/>
      <c r="N1" s="42"/>
      <c r="O1" s="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s="1" customFormat="1">
      <c r="A2" s="3"/>
      <c r="B2" s="3"/>
      <c r="C2" s="25"/>
      <c r="D2" s="45"/>
      <c r="E2" s="46"/>
      <c r="F2" s="47"/>
      <c r="G2" s="27">
        <v>-18</v>
      </c>
      <c r="H2" s="29">
        <f>(G2*PI())/180</f>
        <v>-0.31415926535897931</v>
      </c>
      <c r="I2" s="48"/>
      <c r="J2" s="46"/>
      <c r="K2" s="46"/>
      <c r="L2" s="46"/>
      <c r="M2" s="46"/>
      <c r="N2" s="46"/>
      <c r="O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1" customFormat="1">
      <c r="A3" s="3"/>
      <c r="B3" s="3" t="e">
        <f>#REF!</f>
        <v>#REF!</v>
      </c>
      <c r="C3" s="25"/>
      <c r="D3" s="45"/>
      <c r="E3" s="46"/>
      <c r="F3" s="47"/>
      <c r="G3" s="28"/>
      <c r="H3" s="30"/>
      <c r="I3" s="48"/>
      <c r="J3" s="46"/>
      <c r="K3" s="46"/>
      <c r="L3" s="46"/>
      <c r="M3" s="46"/>
      <c r="N3" s="46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1" customFormat="1">
      <c r="A4" s="3"/>
      <c r="B4" s="3"/>
      <c r="C4" s="24"/>
      <c r="D4" s="45"/>
      <c r="E4" s="46"/>
      <c r="F4" s="47"/>
      <c r="G4" s="28" t="s">
        <v>0</v>
      </c>
      <c r="H4" s="30" t="s">
        <v>1</v>
      </c>
      <c r="I4" s="48"/>
      <c r="J4" s="46">
        <f>(C10-SIN(H2)*SIN(H5))/(COS(H2)*SIN(H5))</f>
        <v>2.3200616748153848</v>
      </c>
      <c r="K4" s="46">
        <f>COS(B10)</f>
        <v>0.98480775301220802</v>
      </c>
      <c r="L4" s="46"/>
      <c r="M4" s="46"/>
      <c r="N4" s="46"/>
      <c r="O4" s="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1" customFormat="1">
      <c r="A5" s="3"/>
      <c r="B5" s="3"/>
      <c r="C5" s="24"/>
      <c r="D5" s="45"/>
      <c r="E5" s="46"/>
      <c r="F5" s="47"/>
      <c r="G5" s="19">
        <v>23</v>
      </c>
      <c r="H5" s="23">
        <f>(G5*PI())/180</f>
        <v>0.40142572795869574</v>
      </c>
      <c r="I5" s="48"/>
      <c r="J5" s="46"/>
      <c r="K5" s="46"/>
      <c r="L5" s="46"/>
      <c r="M5" s="46"/>
      <c r="N5" s="46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s="12" customFormat="1">
      <c r="A6" s="11"/>
      <c r="B6" s="11"/>
      <c r="C6" s="26"/>
      <c r="D6" s="45"/>
      <c r="E6" s="46"/>
      <c r="F6" s="46"/>
      <c r="G6" s="49">
        <v>-23</v>
      </c>
      <c r="H6" s="46"/>
      <c r="I6" s="34"/>
      <c r="J6" s="46"/>
      <c r="K6" s="46"/>
      <c r="L6" s="46"/>
      <c r="M6" s="46"/>
      <c r="N6" s="4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2" customFormat="1">
      <c r="A7" s="11"/>
      <c r="B7" s="11"/>
      <c r="C7" s="26"/>
      <c r="D7" s="46"/>
      <c r="E7" s="46"/>
      <c r="F7" s="46"/>
      <c r="G7" s="49"/>
      <c r="H7" s="46"/>
      <c r="I7" s="34"/>
      <c r="J7" s="46"/>
      <c r="K7" s="46"/>
      <c r="L7" s="46"/>
      <c r="M7" s="46"/>
      <c r="N7" s="4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23.25">
      <c r="A8" s="9" t="s">
        <v>4</v>
      </c>
      <c r="B8" s="8" t="s">
        <v>5</v>
      </c>
      <c r="C8" s="33" t="s">
        <v>10</v>
      </c>
      <c r="D8" s="35" t="s">
        <v>16</v>
      </c>
      <c r="E8" s="35" t="s">
        <v>13</v>
      </c>
      <c r="F8" s="36" t="s">
        <v>14</v>
      </c>
      <c r="G8" s="19" t="s">
        <v>11</v>
      </c>
      <c r="H8" s="20" t="s">
        <v>15</v>
      </c>
      <c r="I8" s="19" t="s">
        <v>12</v>
      </c>
      <c r="J8" s="37" t="s">
        <v>8</v>
      </c>
      <c r="K8" s="38" t="s">
        <v>9</v>
      </c>
      <c r="L8" s="39" t="s">
        <v>6</v>
      </c>
      <c r="M8" s="40" t="s">
        <v>7</v>
      </c>
      <c r="N8" s="32" t="s">
        <v>4</v>
      </c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57" s="5" customFormat="1">
      <c r="A9" s="14">
        <v>0</v>
      </c>
      <c r="B9" s="4">
        <f>(A9*PI())/180</f>
        <v>0</v>
      </c>
      <c r="C9" s="4">
        <f t="shared" ref="C9:C39" si="0" xml:space="preserve"> SIN($H$5)*SIN($H$2)+COS($H$5)*COS($H$2)*COS(B9)</f>
        <v>0.75470958022277201</v>
      </c>
      <c r="D9" s="13">
        <f t="shared" ref="D9:D72" si="1">(ASIN(C9)*180)/PI()</f>
        <v>49.000000000000007</v>
      </c>
      <c r="E9" s="13">
        <f>SQRT(1-C9^2)</f>
        <v>0.65605902899050728</v>
      </c>
      <c r="F9" s="13">
        <f t="shared" ref="F9:F39" si="2" xml:space="preserve"> (COS($H$5)*SIN(B9))/E9</f>
        <v>0</v>
      </c>
      <c r="G9" s="13">
        <f t="shared" ref="G9:G39" si="3">SIN(B9)/(SIN($H$2)*COS(B9)-COS($H$2)*TAN($H$5))</f>
        <v>0</v>
      </c>
      <c r="H9" s="13">
        <f t="shared" ref="H9:H39" si="4">ATAN( (SIN(B9))/(COS(B9)*SIN($H$2)-TAN($H$5)*COS($H$2)))</f>
        <v>0</v>
      </c>
      <c r="I9" s="50">
        <f t="shared" ref="I9:I39" si="5">SIGN(G9)*SIGN(F9)</f>
        <v>0</v>
      </c>
      <c r="J9" s="13">
        <f t="shared" ref="J9:J39" si="6">(H9*180)/PI()</f>
        <v>0</v>
      </c>
      <c r="K9" s="13">
        <f>H9+180</f>
        <v>180</v>
      </c>
      <c r="L9" s="13">
        <f>IF(I9&gt;0,J9,K9)</f>
        <v>180</v>
      </c>
      <c r="M9" s="51">
        <f>IF(SIGN(G2)=1,0,180)</f>
        <v>180</v>
      </c>
      <c r="N9" s="52">
        <v>0</v>
      </c>
      <c r="O9" s="15"/>
    </row>
    <row r="10" spans="1:57" s="6" customFormat="1">
      <c r="A10" s="62">
        <v>10</v>
      </c>
      <c r="B10" s="62">
        <f t="shared" ref="B10:B80" si="7">(A10*PI())/180</f>
        <v>0.17453292519943295</v>
      </c>
      <c r="C10" s="62">
        <f t="shared" si="0"/>
        <v>0.74140949509870413</v>
      </c>
      <c r="D10" s="63">
        <f t="shared" si="1"/>
        <v>47.851621732991958</v>
      </c>
      <c r="E10" s="63">
        <f t="shared" ref="E10:E71" si="8">SQRT(1-C10^2)</f>
        <v>0.67105287465108487</v>
      </c>
      <c r="F10" s="63">
        <f t="shared" si="2"/>
        <v>0.23819880127730947</v>
      </c>
      <c r="G10" s="63">
        <f t="shared" si="3"/>
        <v>-0.24525821104585535</v>
      </c>
      <c r="H10" s="63">
        <f t="shared" si="4"/>
        <v>-0.24051084782093876</v>
      </c>
      <c r="I10" s="63">
        <f t="shared" si="5"/>
        <v>-1</v>
      </c>
      <c r="J10" s="63">
        <f t="shared" si="6"/>
        <v>-13.780256507253004</v>
      </c>
      <c r="K10" s="63">
        <f t="shared" ref="K10:K80" si="9">J10+180</f>
        <v>166.219743492747</v>
      </c>
      <c r="L10" s="63">
        <f t="shared" ref="L10:L72" si="10">IF(I10&gt;0,J10,K10)</f>
        <v>166.219743492747</v>
      </c>
      <c r="M10" s="64">
        <f t="shared" ref="M10:M73" si="11">IF(L10&lt;0,360+L10,L10)</f>
        <v>166.219743492747</v>
      </c>
      <c r="N10" s="63">
        <v>10</v>
      </c>
      <c r="O10" s="65"/>
    </row>
    <row r="11" spans="1:57" s="5" customFormat="1">
      <c r="A11" s="4">
        <v>15</v>
      </c>
      <c r="B11" s="4">
        <f t="shared" si="7"/>
        <v>0.26179938779914941</v>
      </c>
      <c r="C11" s="4">
        <f t="shared" si="0"/>
        <v>0.72487927195752089</v>
      </c>
      <c r="D11" s="19">
        <f t="shared" si="1"/>
        <v>46.458805610205111</v>
      </c>
      <c r="E11" s="19">
        <f t="shared" si="8"/>
        <v>0.68887592575610779</v>
      </c>
      <c r="F11" s="19">
        <f t="shared" si="2"/>
        <v>0.34584484415143474</v>
      </c>
      <c r="G11" s="19">
        <f t="shared" si="3"/>
        <v>-0.36858989412368287</v>
      </c>
      <c r="H11" s="19">
        <f t="shared" si="4"/>
        <v>-0.35313904255867146</v>
      </c>
      <c r="I11" s="19">
        <f t="shared" si="5"/>
        <v>-1</v>
      </c>
      <c r="J11" s="19">
        <f t="shared" si="6"/>
        <v>-20.233376719902637</v>
      </c>
      <c r="K11" s="19">
        <f t="shared" si="9"/>
        <v>159.76662328009735</v>
      </c>
      <c r="L11" s="19">
        <f t="shared" si="10"/>
        <v>159.76662328009735</v>
      </c>
      <c r="M11" s="54">
        <f t="shared" si="11"/>
        <v>159.76662328009735</v>
      </c>
      <c r="N11" s="19">
        <v>15</v>
      </c>
      <c r="O11" s="15"/>
    </row>
    <row r="12" spans="1:57" s="5" customFormat="1">
      <c r="A12" s="14">
        <v>20</v>
      </c>
      <c r="B12" s="4">
        <f t="shared" si="7"/>
        <v>0.3490658503988659</v>
      </c>
      <c r="C12" s="4">
        <f t="shared" si="0"/>
        <v>0.70191335608282757</v>
      </c>
      <c r="D12" s="19">
        <f t="shared" si="1"/>
        <v>44.580715111563862</v>
      </c>
      <c r="E12" s="19">
        <f t="shared" si="8"/>
        <v>0.71226233969833175</v>
      </c>
      <c r="F12" s="19">
        <f t="shared" si="2"/>
        <v>0.44201579160161614</v>
      </c>
      <c r="G12" s="19">
        <f t="shared" si="3"/>
        <v>-0.49276723507132514</v>
      </c>
      <c r="H12" s="19">
        <f t="shared" si="4"/>
        <v>-0.45784467349907682</v>
      </c>
      <c r="I12" s="53">
        <f t="shared" si="5"/>
        <v>-1</v>
      </c>
      <c r="J12" s="19">
        <f t="shared" si="6"/>
        <v>-26.232567464042273</v>
      </c>
      <c r="K12" s="19">
        <f t="shared" si="9"/>
        <v>153.76743253595774</v>
      </c>
      <c r="L12" s="19">
        <f t="shared" si="10"/>
        <v>153.76743253595774</v>
      </c>
      <c r="M12" s="54">
        <f t="shared" si="11"/>
        <v>153.76743253595774</v>
      </c>
      <c r="N12" s="18">
        <v>20</v>
      </c>
      <c r="O12" s="15"/>
    </row>
    <row r="13" spans="1:57" s="5" customFormat="1">
      <c r="A13" s="14">
        <v>25</v>
      </c>
      <c r="B13" s="4">
        <f t="shared" si="7"/>
        <v>0.43633231299858238</v>
      </c>
      <c r="C13" s="4">
        <f t="shared" si="0"/>
        <v>0.67268653196162975</v>
      </c>
      <c r="D13" s="19">
        <f t="shared" si="1"/>
        <v>42.274752786936254</v>
      </c>
      <c r="E13" s="19">
        <f t="shared" si="8"/>
        <v>0.73992758410363058</v>
      </c>
      <c r="F13" s="19">
        <f t="shared" si="2"/>
        <v>0.52575707332389854</v>
      </c>
      <c r="G13" s="19">
        <f t="shared" si="3"/>
        <v>-0.61807616647707808</v>
      </c>
      <c r="H13" s="19">
        <f t="shared" si="4"/>
        <v>-0.55360487841146633</v>
      </c>
      <c r="I13" s="53">
        <f t="shared" si="5"/>
        <v>-1</v>
      </c>
      <c r="J13" s="19">
        <f t="shared" si="6"/>
        <v>-31.71922305083012</v>
      </c>
      <c r="K13" s="19">
        <f t="shared" si="9"/>
        <v>148.28077694916988</v>
      </c>
      <c r="L13" s="19">
        <f t="shared" si="10"/>
        <v>148.28077694916988</v>
      </c>
      <c r="M13" s="54">
        <f t="shared" si="11"/>
        <v>148.28077694916988</v>
      </c>
      <c r="N13" s="18">
        <v>25</v>
      </c>
      <c r="O13" s="31"/>
    </row>
    <row r="14" spans="1:57" s="5" customFormat="1">
      <c r="A14" s="14">
        <v>30</v>
      </c>
      <c r="B14" s="4">
        <f t="shared" si="7"/>
        <v>0.52359877559829882</v>
      </c>
      <c r="C14" s="4">
        <f t="shared" si="0"/>
        <v>0.63742123337312895</v>
      </c>
      <c r="D14" s="19">
        <f t="shared" si="1"/>
        <v>39.599795034732786</v>
      </c>
      <c r="E14" s="19">
        <f t="shared" si="8"/>
        <v>0.77051552303965887</v>
      </c>
      <c r="F14" s="19">
        <f t="shared" si="2"/>
        <v>0.59733050530966481</v>
      </c>
      <c r="G14" s="19">
        <f t="shared" si="3"/>
        <v>-0.74480560584052802</v>
      </c>
      <c r="H14" s="19">
        <f t="shared" si="4"/>
        <v>-0.64016839936419179</v>
      </c>
      <c r="I14" s="53">
        <f t="shared" si="5"/>
        <v>-1</v>
      </c>
      <c r="J14" s="19">
        <f t="shared" si="6"/>
        <v>-36.678947461213568</v>
      </c>
      <c r="K14" s="19">
        <f t="shared" si="9"/>
        <v>143.32105253878643</v>
      </c>
      <c r="L14" s="19">
        <f t="shared" si="10"/>
        <v>143.32105253878643</v>
      </c>
      <c r="M14" s="54">
        <f t="shared" si="11"/>
        <v>143.32105253878643</v>
      </c>
      <c r="N14" s="18">
        <v>30</v>
      </c>
      <c r="O14" s="31"/>
    </row>
    <row r="15" spans="1:57" s="5" customFormat="1">
      <c r="A15" s="14">
        <v>35</v>
      </c>
      <c r="B15" s="4">
        <f t="shared" si="7"/>
        <v>0.6108652381980153</v>
      </c>
      <c r="C15" s="4">
        <f t="shared" si="0"/>
        <v>0.59638585053335269</v>
      </c>
      <c r="D15" s="19">
        <f t="shared" si="1"/>
        <v>36.611489420472211</v>
      </c>
      <c r="E15" s="19">
        <f t="shared" si="8"/>
        <v>0.80269789913990031</v>
      </c>
      <c r="F15" s="19">
        <f t="shared" si="2"/>
        <v>0.65775666543145173</v>
      </c>
      <c r="G15" s="19">
        <f t="shared" si="3"/>
        <v>-0.87324753221577123</v>
      </c>
      <c r="H15" s="19">
        <f t="shared" si="4"/>
        <v>-0.71783658906573511</v>
      </c>
      <c r="I15" s="53">
        <f t="shared" si="5"/>
        <v>-1</v>
      </c>
      <c r="J15" s="19">
        <f t="shared" si="6"/>
        <v>-41.129006933533439</v>
      </c>
      <c r="K15" s="19">
        <f t="shared" si="9"/>
        <v>138.87099306646655</v>
      </c>
      <c r="L15" s="19">
        <f t="shared" si="10"/>
        <v>138.87099306646655</v>
      </c>
      <c r="M15" s="54">
        <f t="shared" si="11"/>
        <v>138.87099306646655</v>
      </c>
      <c r="N15" s="18">
        <v>35</v>
      </c>
      <c r="O15" s="31"/>
    </row>
    <row r="16" spans="1:57" s="5" customFormat="1">
      <c r="A16" s="14">
        <v>40</v>
      </c>
      <c r="B16" s="4">
        <f t="shared" si="7"/>
        <v>0.69813170079773179</v>
      </c>
      <c r="C16" s="4">
        <f t="shared" si="0"/>
        <v>0.54989268748355358</v>
      </c>
      <c r="D16" s="19">
        <f t="shared" si="1"/>
        <v>33.359651194347215</v>
      </c>
      <c r="E16" s="19">
        <f t="shared" si="8"/>
        <v>0.83523531549624674</v>
      </c>
      <c r="F16" s="19">
        <f t="shared" si="2"/>
        <v>0.70841007734928696</v>
      </c>
      <c r="G16" s="19">
        <f t="shared" si="3"/>
        <v>-1.0036965074170827</v>
      </c>
      <c r="H16" s="19">
        <f t="shared" si="4"/>
        <v>-0.78724300527334257</v>
      </c>
      <c r="I16" s="53">
        <f t="shared" si="5"/>
        <v>-1</v>
      </c>
      <c r="J16" s="19">
        <f t="shared" si="6"/>
        <v>-45.105701653357741</v>
      </c>
      <c r="K16" s="19">
        <f t="shared" si="9"/>
        <v>134.89429834664224</v>
      </c>
      <c r="L16" s="19">
        <f t="shared" si="10"/>
        <v>134.89429834664224</v>
      </c>
      <c r="M16" s="54">
        <f t="shared" si="11"/>
        <v>134.89429834664224</v>
      </c>
      <c r="N16" s="18">
        <v>40</v>
      </c>
      <c r="O16" s="31"/>
    </row>
    <row r="17" spans="1:40" s="5" customFormat="1">
      <c r="A17" s="14">
        <v>45</v>
      </c>
      <c r="B17" s="4">
        <f t="shared" si="7"/>
        <v>0.78539816339744828</v>
      </c>
      <c r="C17" s="4">
        <f t="shared" si="0"/>
        <v>0.49829558526787998</v>
      </c>
      <c r="D17" s="19">
        <f t="shared" si="1"/>
        <v>29.887300748775449</v>
      </c>
      <c r="E17" s="19">
        <f t="shared" si="8"/>
        <v>0.86700721433131167</v>
      </c>
      <c r="F17" s="19">
        <f t="shared" si="2"/>
        <v>0.75073795607728522</v>
      </c>
      <c r="G17" s="19">
        <f t="shared" si="3"/>
        <v>-1.1364484064920726</v>
      </c>
      <c r="H17" s="19">
        <f t="shared" si="4"/>
        <v>-0.84917847053547701</v>
      </c>
      <c r="I17" s="53">
        <f t="shared" si="5"/>
        <v>-1</v>
      </c>
      <c r="J17" s="19">
        <f t="shared" si="6"/>
        <v>-48.654342415057165</v>
      </c>
      <c r="K17" s="19">
        <f t="shared" si="9"/>
        <v>131.34565758494284</v>
      </c>
      <c r="L17" s="19">
        <f t="shared" si="10"/>
        <v>131.34565758494284</v>
      </c>
      <c r="M17" s="54">
        <f t="shared" si="11"/>
        <v>131.34565758494284</v>
      </c>
      <c r="N17" s="18">
        <v>45</v>
      </c>
      <c r="O17" s="31"/>
    </row>
    <row r="18" spans="1:40" s="5" customFormat="1">
      <c r="A18" s="14">
        <v>50</v>
      </c>
      <c r="B18" s="4">
        <f t="shared" si="7"/>
        <v>0.87266462599716477</v>
      </c>
      <c r="C18" s="4">
        <f t="shared" si="0"/>
        <v>0.44198722898937526</v>
      </c>
      <c r="D18" s="19">
        <f t="shared" si="1"/>
        <v>26.230743059322393</v>
      </c>
      <c r="E18" s="19">
        <f t="shared" si="8"/>
        <v>0.8970213427841579</v>
      </c>
      <c r="F18" s="19">
        <f t="shared" si="2"/>
        <v>0.78609905274122827</v>
      </c>
      <c r="G18" s="19">
        <f t="shared" si="3"/>
        <v>-1.2717980329872063</v>
      </c>
      <c r="H18" s="19">
        <f t="shared" si="4"/>
        <v>-0.90447223520600073</v>
      </c>
      <c r="I18" s="53">
        <f t="shared" si="5"/>
        <v>-1</v>
      </c>
      <c r="J18" s="19">
        <f t="shared" si="6"/>
        <v>-51.822441764067754</v>
      </c>
      <c r="K18" s="19">
        <f t="shared" si="9"/>
        <v>128.17755823593225</v>
      </c>
      <c r="L18" s="19">
        <f t="shared" si="10"/>
        <v>128.17755823593225</v>
      </c>
      <c r="M18" s="54">
        <f t="shared" si="11"/>
        <v>128.17755823593225</v>
      </c>
      <c r="N18" s="18">
        <v>50</v>
      </c>
      <c r="O18" s="31"/>
    </row>
    <row r="19" spans="1:40" s="5" customFormat="1">
      <c r="A19" s="14">
        <v>55</v>
      </c>
      <c r="B19" s="4">
        <f t="shared" si="7"/>
        <v>0.95993108859688125</v>
      </c>
      <c r="C19" s="4">
        <f t="shared" si="0"/>
        <v>0.38139615923923387</v>
      </c>
      <c r="D19" s="19">
        <f t="shared" si="1"/>
        <v>22.420190817950264</v>
      </c>
      <c r="E19" s="19">
        <f t="shared" si="8"/>
        <v>0.92441168843625132</v>
      </c>
      <c r="F19" s="19">
        <f t="shared" si="2"/>
        <v>0.81569006744066552</v>
      </c>
      <c r="G19" s="19">
        <f t="shared" si="3"/>
        <v>-1.4100351691390149</v>
      </c>
      <c r="H19" s="19">
        <f t="shared" si="4"/>
        <v>-0.95392107245891422</v>
      </c>
      <c r="I19" s="53">
        <f t="shared" si="5"/>
        <v>-1</v>
      </c>
      <c r="J19" s="19">
        <f t="shared" si="6"/>
        <v>-54.655651440488981</v>
      </c>
      <c r="K19" s="19">
        <f t="shared" si="9"/>
        <v>125.34434855951102</v>
      </c>
      <c r="L19" s="19">
        <f t="shared" si="10"/>
        <v>125.34434855951102</v>
      </c>
      <c r="M19" s="54">
        <f t="shared" si="11"/>
        <v>125.34434855951102</v>
      </c>
      <c r="N19" s="18">
        <v>55</v>
      </c>
      <c r="O19" s="1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40" s="5" customFormat="1">
      <c r="A20" s="14">
        <v>60</v>
      </c>
      <c r="B20" s="4">
        <f t="shared" si="7"/>
        <v>1.0471975511965976</v>
      </c>
      <c r="C20" s="4">
        <f t="shared" si="0"/>
        <v>0.31698351064414276</v>
      </c>
      <c r="D20" s="19">
        <f t="shared" si="1"/>
        <v>18.480598127424699</v>
      </c>
      <c r="E20" s="19">
        <f t="shared" si="8"/>
        <v>0.94843104861645822</v>
      </c>
      <c r="F20" s="19">
        <f t="shared" si="2"/>
        <v>0.84052561180866814</v>
      </c>
      <c r="G20" s="19">
        <f t="shared" si="3"/>
        <v>-1.5514384354101987</v>
      </c>
      <c r="H20" s="19">
        <f t="shared" si="4"/>
        <v>-0.99825266542578794</v>
      </c>
      <c r="I20" s="53">
        <f t="shared" si="5"/>
        <v>-1</v>
      </c>
      <c r="J20" s="19">
        <f t="shared" si="6"/>
        <v>-57.19566461658269</v>
      </c>
      <c r="K20" s="19">
        <f t="shared" si="9"/>
        <v>122.80433538341731</v>
      </c>
      <c r="L20" s="19">
        <f t="shared" si="10"/>
        <v>122.80433538341731</v>
      </c>
      <c r="M20" s="54">
        <f t="shared" si="11"/>
        <v>122.80433538341731</v>
      </c>
      <c r="N20" s="18">
        <v>60</v>
      </c>
      <c r="O20" s="1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40" s="5" customFormat="1">
      <c r="A21" s="14">
        <v>65</v>
      </c>
      <c r="B21" s="4">
        <f t="shared" si="7"/>
        <v>1.1344640137963142</v>
      </c>
      <c r="C21" s="4">
        <f t="shared" si="0"/>
        <v>0.24923950235333084</v>
      </c>
      <c r="D21" s="19">
        <f t="shared" si="1"/>
        <v>14.432514427206424</v>
      </c>
      <c r="E21" s="19">
        <f t="shared" si="8"/>
        <v>0.96844187769151324</v>
      </c>
      <c r="F21" s="19">
        <f t="shared" si="2"/>
        <v>0.86144634583297286</v>
      </c>
      <c r="G21" s="19">
        <f t="shared" si="3"/>
        <v>-1.696266087916392</v>
      </c>
      <c r="H21" s="19">
        <f t="shared" si="4"/>
        <v>-1.0381108163900226</v>
      </c>
      <c r="I21" s="53">
        <f t="shared" si="5"/>
        <v>-1</v>
      </c>
      <c r="J21" s="19">
        <f t="shared" si="6"/>
        <v>-59.479368446028623</v>
      </c>
      <c r="K21" s="19">
        <f t="shared" si="9"/>
        <v>120.52063155397138</v>
      </c>
      <c r="L21" s="19">
        <f t="shared" si="10"/>
        <v>120.52063155397138</v>
      </c>
      <c r="M21" s="54">
        <f t="shared" si="11"/>
        <v>120.52063155397138</v>
      </c>
      <c r="N21" s="18">
        <v>65</v>
      </c>
      <c r="O21" s="1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40" s="5" customFormat="1">
      <c r="A22" s="14">
        <v>70</v>
      </c>
      <c r="B22" s="4">
        <f t="shared" si="7"/>
        <v>1.2217304763960306</v>
      </c>
      <c r="C22" s="4">
        <f t="shared" si="0"/>
        <v>0.17867970717484224</v>
      </c>
      <c r="D22" s="19">
        <f t="shared" si="1"/>
        <v>10.292865926059434</v>
      </c>
      <c r="E22" s="19">
        <f t="shared" si="8"/>
        <v>0.98390729352104744</v>
      </c>
      <c r="F22" s="19">
        <f t="shared" si="2"/>
        <v>0.87913934969562102</v>
      </c>
      <c r="G22" s="19">
        <f t="shared" si="3"/>
        <v>-1.844742538583469</v>
      </c>
      <c r="H22" s="19">
        <f t="shared" si="4"/>
        <v>-1.0740532351012346</v>
      </c>
      <c r="I22" s="53">
        <f t="shared" si="5"/>
        <v>-1</v>
      </c>
      <c r="J22" s="19">
        <f t="shared" si="6"/>
        <v>-61.538717343673113</v>
      </c>
      <c r="K22" s="19">
        <f t="shared" si="9"/>
        <v>118.46128265632689</v>
      </c>
      <c r="L22" s="19">
        <f t="shared" si="10"/>
        <v>118.46128265632689</v>
      </c>
      <c r="M22" s="54">
        <f t="shared" si="11"/>
        <v>118.46128265632689</v>
      </c>
      <c r="N22" s="18">
        <v>70</v>
      </c>
      <c r="O22" s="1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40" s="6" customFormat="1">
      <c r="A23" s="14">
        <v>75</v>
      </c>
      <c r="B23" s="4">
        <f t="shared" si="7"/>
        <v>1.3089969389957472</v>
      </c>
      <c r="C23" s="4">
        <f t="shared" si="0"/>
        <v>0.10584112775515406</v>
      </c>
      <c r="D23" s="19">
        <f t="shared" si="1"/>
        <v>6.0756296817500948</v>
      </c>
      <c r="E23" s="19">
        <f t="shared" si="8"/>
        <v>0.99438305278977734</v>
      </c>
      <c r="F23" s="19">
        <f t="shared" si="2"/>
        <v>0.89416187120208224</v>
      </c>
      <c r="G23" s="19">
        <f t="shared" si="3"/>
        <v>-1.9970389031370741</v>
      </c>
      <c r="H23" s="19">
        <f t="shared" si="4"/>
        <v>-1.1065557962116097</v>
      </c>
      <c r="I23" s="53">
        <f t="shared" si="5"/>
        <v>-1</v>
      </c>
      <c r="J23" s="19">
        <f t="shared" si="6"/>
        <v>-63.400976918663652</v>
      </c>
      <c r="K23" s="19">
        <f t="shared" si="9"/>
        <v>116.59902308133636</v>
      </c>
      <c r="L23" s="19">
        <f t="shared" si="10"/>
        <v>116.59902308133636</v>
      </c>
      <c r="M23" s="54">
        <f t="shared" si="11"/>
        <v>116.59902308133636</v>
      </c>
      <c r="N23" s="18">
        <v>75</v>
      </c>
      <c r="O23" s="1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5"/>
      <c r="AL23" s="5"/>
      <c r="AM23" s="5"/>
      <c r="AN23" s="5"/>
    </row>
    <row r="24" spans="1:40" s="6" customFormat="1">
      <c r="A24" s="14">
        <v>80</v>
      </c>
      <c r="B24" s="4">
        <f t="shared" si="7"/>
        <v>1.3962634015954636</v>
      </c>
      <c r="C24" s="4">
        <f t="shared" si="0"/>
        <v>3.1278109664787224E-2</v>
      </c>
      <c r="D24" s="19">
        <f t="shared" si="1"/>
        <v>1.7923960121786364</v>
      </c>
      <c r="E24" s="19">
        <f t="shared" si="8"/>
        <v>0.99951072023055243</v>
      </c>
      <c r="F24" s="19">
        <f t="shared" si="2"/>
        <v>0.90696407553910663</v>
      </c>
      <c r="G24" s="19">
        <f t="shared" si="3"/>
        <v>-2.1532452143750267</v>
      </c>
      <c r="H24" s="19">
        <f t="shared" si="4"/>
        <v>-1.1360195197397136</v>
      </c>
      <c r="I24" s="53">
        <f t="shared" si="5"/>
        <v>-1</v>
      </c>
      <c r="J24" s="19">
        <f t="shared" si="6"/>
        <v>-65.089123925564294</v>
      </c>
      <c r="K24" s="19">
        <f t="shared" si="9"/>
        <v>114.91087607443571</v>
      </c>
      <c r="L24" s="19">
        <f t="shared" si="10"/>
        <v>114.91087607443571</v>
      </c>
      <c r="M24" s="54">
        <f t="shared" si="11"/>
        <v>114.91087607443571</v>
      </c>
      <c r="N24" s="18">
        <v>80</v>
      </c>
      <c r="O24" s="1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40" s="5" customFormat="1" ht="14.25" customHeight="1">
      <c r="A25" s="14">
        <v>85</v>
      </c>
      <c r="B25" s="4">
        <f t="shared" si="7"/>
        <v>1.4835298641951802</v>
      </c>
      <c r="C25" s="4">
        <f t="shared" si="0"/>
        <v>-4.4441877506209676E-2</v>
      </c>
      <c r="D25" s="19">
        <f t="shared" si="1"/>
        <v>-2.5471709623771366</v>
      </c>
      <c r="E25" s="19">
        <f t="shared" si="8"/>
        <v>0.99901197166186306</v>
      </c>
      <c r="F25" s="19">
        <f t="shared" si="2"/>
        <v>0.91790897465583055</v>
      </c>
      <c r="G25" s="19">
        <f t="shared" si="3"/>
        <v>-2.3133310139776624</v>
      </c>
      <c r="H25" s="19">
        <f t="shared" si="4"/>
        <v>-1.1627781000802764</v>
      </c>
      <c r="I25" s="53">
        <f t="shared" si="5"/>
        <v>-1</v>
      </c>
      <c r="J25" s="19">
        <f t="shared" si="6"/>
        <v>-66.622277644840281</v>
      </c>
      <c r="K25" s="19">
        <f t="shared" si="9"/>
        <v>113.37772235515972</v>
      </c>
      <c r="L25" s="19">
        <f t="shared" si="10"/>
        <v>113.37772235515972</v>
      </c>
      <c r="M25" s="54">
        <f t="shared" si="11"/>
        <v>113.37772235515972</v>
      </c>
      <c r="N25" s="18">
        <v>85</v>
      </c>
      <c r="O25" s="1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40" s="5" customFormat="1">
      <c r="A26" s="14">
        <v>90</v>
      </c>
      <c r="B26" s="4">
        <f t="shared" si="7"/>
        <v>1.5707963267948966</v>
      </c>
      <c r="C26" s="4">
        <f t="shared" si="0"/>
        <v>-0.12074255893448668</v>
      </c>
      <c r="D26" s="19">
        <f t="shared" si="1"/>
        <v>-6.9349596898435939</v>
      </c>
      <c r="E26" s="19">
        <f t="shared" si="8"/>
        <v>0.99268385423656003</v>
      </c>
      <c r="F26" s="19">
        <f t="shared" si="2"/>
        <v>0.92728903519879435</v>
      </c>
      <c r="G26" s="19">
        <f t="shared" si="3"/>
        <v>-2.4770897685460276</v>
      </c>
      <c r="H26" s="19">
        <f t="shared" si="4"/>
        <v>-1.1871047652330833</v>
      </c>
      <c r="I26" s="53">
        <f t="shared" si="5"/>
        <v>-1</v>
      </c>
      <c r="J26" s="19">
        <f t="shared" si="6"/>
        <v>-68.016092887724099</v>
      </c>
      <c r="K26" s="19">
        <f t="shared" si="9"/>
        <v>111.9839071122759</v>
      </c>
      <c r="L26" s="19">
        <f t="shared" si="10"/>
        <v>111.9839071122759</v>
      </c>
      <c r="M26" s="54">
        <f t="shared" si="11"/>
        <v>111.9839071122759</v>
      </c>
      <c r="N26" s="18">
        <v>90</v>
      </c>
      <c r="O26" s="1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40" s="5" customFormat="1">
      <c r="A27" s="14">
        <v>95</v>
      </c>
      <c r="B27" s="4">
        <f t="shared" si="7"/>
        <v>1.6580627893946132</v>
      </c>
      <c r="C27" s="4">
        <f t="shared" si="0"/>
        <v>-0.19704324036276388</v>
      </c>
      <c r="D27" s="19">
        <f t="shared" si="1"/>
        <v>-11.364108789091397</v>
      </c>
      <c r="E27" s="19">
        <f t="shared" si="8"/>
        <v>0.98039479875575741</v>
      </c>
      <c r="F27" s="19">
        <f t="shared" si="2"/>
        <v>0.93533957518015154</v>
      </c>
      <c r="G27" s="19">
        <f t="shared" si="3"/>
        <v>-2.6440608435059971</v>
      </c>
      <c r="H27" s="19">
        <f t="shared" si="4"/>
        <v>-1.209217776244305</v>
      </c>
      <c r="I27" s="53">
        <f t="shared" si="5"/>
        <v>-1</v>
      </c>
      <c r="J27" s="19">
        <f t="shared" si="6"/>
        <v>-69.283075090993407</v>
      </c>
      <c r="K27" s="19">
        <f t="shared" si="9"/>
        <v>110.71692490900659</v>
      </c>
      <c r="L27" s="19">
        <f t="shared" si="10"/>
        <v>110.71692490900659</v>
      </c>
      <c r="M27" s="54">
        <f t="shared" si="11"/>
        <v>110.71692490900659</v>
      </c>
      <c r="N27" s="18">
        <v>95</v>
      </c>
      <c r="O27" s="1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40" s="7" customFormat="1">
      <c r="A28" s="14">
        <v>100</v>
      </c>
      <c r="B28" s="4">
        <f t="shared" si="7"/>
        <v>1.7453292519943295</v>
      </c>
      <c r="C28" s="4">
        <f t="shared" si="0"/>
        <v>-0.27276322753376059</v>
      </c>
      <c r="D28" s="19">
        <f t="shared" si="1"/>
        <v>-15.828761372930968</v>
      </c>
      <c r="E28" s="19">
        <f t="shared" si="8"/>
        <v>0.96208119288621685</v>
      </c>
      <c r="F28" s="19">
        <f t="shared" si="2"/>
        <v>0.94224928526644802</v>
      </c>
      <c r="G28" s="19">
        <f t="shared" si="3"/>
        <v>-2.8134205140242705</v>
      </c>
      <c r="H28" s="19">
        <f t="shared" si="4"/>
        <v>-1.2292841167863073</v>
      </c>
      <c r="I28" s="53">
        <f t="shared" si="5"/>
        <v>-1</v>
      </c>
      <c r="J28" s="19">
        <f t="shared" si="6"/>
        <v>-70.432791714322406</v>
      </c>
      <c r="K28" s="19">
        <f t="shared" si="9"/>
        <v>109.56720828567759</v>
      </c>
      <c r="L28" s="19">
        <f t="shared" si="10"/>
        <v>109.56720828567759</v>
      </c>
      <c r="M28" s="54">
        <f t="shared" si="11"/>
        <v>109.56720828567759</v>
      </c>
      <c r="N28" s="18">
        <v>100</v>
      </c>
      <c r="O28" s="1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40" s="5" customFormat="1">
      <c r="A29" s="14">
        <v>105</v>
      </c>
      <c r="B29" s="4">
        <f t="shared" ref="B29:B32" si="12">(A29*PI())/180</f>
        <v>1.8325957145940461</v>
      </c>
      <c r="C29" s="4">
        <f t="shared" si="0"/>
        <v>-0.34732624562412762</v>
      </c>
      <c r="D29" s="19">
        <f t="shared" si="1"/>
        <v>-20.323863289689246</v>
      </c>
      <c r="E29" s="19">
        <f t="shared" si="8"/>
        <v>0.93774435700816039</v>
      </c>
      <c r="F29" s="19">
        <f t="shared" si="2"/>
        <v>0.94816823426260166</v>
      </c>
      <c r="G29" s="19">
        <f t="shared" si="3"/>
        <v>-2.9838306485210992</v>
      </c>
      <c r="H29" s="19">
        <f t="shared" si="4"/>
        <v>-1.2474209570099506</v>
      </c>
      <c r="I29" s="53">
        <f t="shared" si="5"/>
        <v>-1</v>
      </c>
      <c r="J29" s="19">
        <f t="shared" si="6"/>
        <v>-71.471956112840274</v>
      </c>
      <c r="K29" s="19">
        <f t="shared" ref="K29:K32" si="13">J29+180</f>
        <v>108.52804388715973</v>
      </c>
      <c r="L29" s="19">
        <f t="shared" si="10"/>
        <v>108.52804388715973</v>
      </c>
      <c r="M29" s="54">
        <f t="shared" si="11"/>
        <v>108.52804388715973</v>
      </c>
      <c r="N29" s="18">
        <v>105</v>
      </c>
      <c r="O29" s="1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40" s="5" customFormat="1">
      <c r="A30" s="14">
        <v>110</v>
      </c>
      <c r="B30" s="4">
        <f t="shared" si="12"/>
        <v>1.9198621771937625</v>
      </c>
      <c r="C30" s="4">
        <f t="shared" si="0"/>
        <v>-0.42016482504381569</v>
      </c>
      <c r="D30" s="19">
        <f t="shared" si="1"/>
        <v>-24.844994019181364</v>
      </c>
      <c r="E30" s="19">
        <f t="shared" si="8"/>
        <v>0.90744780554911242</v>
      </c>
      <c r="F30" s="19">
        <f t="shared" si="2"/>
        <v>0.95321363156909156</v>
      </c>
      <c r="G30" s="19">
        <f t="shared" si="3"/>
        <v>-3.1532303853668817</v>
      </c>
      <c r="H30" s="19">
        <f t="shared" si="4"/>
        <v>-1.2636943335122719</v>
      </c>
      <c r="I30" s="53">
        <f t="shared" si="5"/>
        <v>-1</v>
      </c>
      <c r="J30" s="19">
        <f t="shared" si="6"/>
        <v>-72.404351904850643</v>
      </c>
      <c r="K30" s="19">
        <f t="shared" si="13"/>
        <v>107.59564809514936</v>
      </c>
      <c r="L30" s="19">
        <f t="shared" si="10"/>
        <v>107.59564809514936</v>
      </c>
      <c r="M30" s="54">
        <f t="shared" si="11"/>
        <v>107.59564809514936</v>
      </c>
      <c r="N30" s="18">
        <v>110</v>
      </c>
      <c r="O30" s="1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40" s="5" customFormat="1">
      <c r="A31" s="14">
        <v>115</v>
      </c>
      <c r="B31" s="4">
        <f t="shared" si="12"/>
        <v>2.0071286397934789</v>
      </c>
      <c r="C31" s="4">
        <f t="shared" si="0"/>
        <v>-0.49072462022230423</v>
      </c>
      <c r="D31" s="19">
        <f t="shared" si="1"/>
        <v>-29.388219891794861</v>
      </c>
      <c r="E31" s="19">
        <f t="shared" si="8"/>
        <v>0.8713147233392049</v>
      </c>
      <c r="F31" s="19">
        <f t="shared" si="2"/>
        <v>0.95747345286646479</v>
      </c>
      <c r="G31" s="19">
        <f t="shared" si="3"/>
        <v>-3.3185528605112822</v>
      </c>
      <c r="H31" s="19">
        <f t="shared" si="4"/>
        <v>-1.2781141420026871</v>
      </c>
      <c r="I31" s="53">
        <f t="shared" si="5"/>
        <v>-1</v>
      </c>
      <c r="J31" s="19">
        <f t="shared" si="6"/>
        <v>-73.230546072738349</v>
      </c>
      <c r="K31" s="19">
        <f t="shared" si="13"/>
        <v>106.76945392726165</v>
      </c>
      <c r="L31" s="19">
        <f t="shared" si="10"/>
        <v>106.76945392726165</v>
      </c>
      <c r="M31" s="54">
        <f t="shared" si="11"/>
        <v>106.76945392726165</v>
      </c>
      <c r="N31" s="18">
        <v>115</v>
      </c>
      <c r="O31" s="12"/>
      <c r="P31"/>
      <c r="Q31"/>
      <c r="R31"/>
      <c r="S31"/>
      <c r="T31"/>
      <c r="U31"/>
      <c r="V31"/>
      <c r="W31"/>
      <c r="X31"/>
      <c r="Y3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40" s="5" customFormat="1">
      <c r="A32" s="14">
        <v>120</v>
      </c>
      <c r="B32" s="4">
        <f t="shared" si="12"/>
        <v>2.0943951023931953</v>
      </c>
      <c r="C32" s="4">
        <f t="shared" si="0"/>
        <v>-0.55846862851311585</v>
      </c>
      <c r="D32" s="19">
        <f t="shared" si="1"/>
        <v>-33.949959223412435</v>
      </c>
      <c r="E32" s="19">
        <f t="shared" si="8"/>
        <v>0.82952564213933699</v>
      </c>
      <c r="F32" s="19">
        <f t="shared" si="2"/>
        <v>0.96100776986322667</v>
      </c>
      <c r="G32" s="19">
        <f t="shared" si="3"/>
        <v>-3.4753472442318456</v>
      </c>
      <c r="H32" s="19">
        <f t="shared" si="4"/>
        <v>-1.2906238889973149</v>
      </c>
      <c r="I32" s="53">
        <f t="shared" si="5"/>
        <v>-1</v>
      </c>
      <c r="J32" s="19">
        <f t="shared" si="6"/>
        <v>-73.947301778306993</v>
      </c>
      <c r="K32" s="19">
        <f t="shared" si="13"/>
        <v>106.05269822169301</v>
      </c>
      <c r="L32" s="19">
        <f t="shared" si="10"/>
        <v>106.05269822169301</v>
      </c>
      <c r="M32" s="54">
        <f t="shared" si="11"/>
        <v>106.05269822169301</v>
      </c>
      <c r="N32" s="18">
        <v>120</v>
      </c>
      <c r="O32" s="12"/>
      <c r="P32"/>
      <c r="Q32"/>
      <c r="R32"/>
      <c r="S32"/>
      <c r="T32"/>
      <c r="U32"/>
      <c r="V32"/>
      <c r="W32"/>
      <c r="X32"/>
      <c r="Y3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9" s="5" customFormat="1">
      <c r="A33" s="14">
        <v>125</v>
      </c>
      <c r="B33" s="4">
        <f t="shared" si="7"/>
        <v>2.1816615649929116</v>
      </c>
      <c r="C33" s="4">
        <f t="shared" si="0"/>
        <v>-0.62288127710820707</v>
      </c>
      <c r="D33" s="19">
        <f t="shared" si="1"/>
        <v>-38.526847238594328</v>
      </c>
      <c r="E33" s="19">
        <f t="shared" si="8"/>
        <v>0.78231637757882133</v>
      </c>
      <c r="F33" s="19">
        <f t="shared" si="2"/>
        <v>0.9638471775538584</v>
      </c>
      <c r="G33" s="19">
        <f t="shared" si="3"/>
        <v>-3.6172891971436472</v>
      </c>
      <c r="H33" s="19">
        <f t="shared" si="4"/>
        <v>-1.3010824597040953</v>
      </c>
      <c r="I33" s="53">
        <f t="shared" si="5"/>
        <v>-1</v>
      </c>
      <c r="J33" s="19">
        <f t="shared" si="6"/>
        <v>-74.546533739544657</v>
      </c>
      <c r="K33" s="19">
        <f t="shared" si="9"/>
        <v>105.45346626045534</v>
      </c>
      <c r="L33" s="19">
        <f t="shared" si="10"/>
        <v>105.45346626045534</v>
      </c>
      <c r="M33" s="54">
        <f t="shared" si="11"/>
        <v>105.45346626045534</v>
      </c>
      <c r="N33" s="18">
        <v>125</v>
      </c>
      <c r="O33" s="12"/>
      <c r="P33"/>
      <c r="Q33"/>
      <c r="R33"/>
      <c r="S33"/>
      <c r="T33"/>
      <c r="U33"/>
      <c r="V33"/>
      <c r="W33"/>
      <c r="X33"/>
      <c r="Y3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9" s="5" customFormat="1">
      <c r="A34" s="14">
        <v>130</v>
      </c>
      <c r="B34" s="4">
        <f t="shared" si="7"/>
        <v>2.2689280275926285</v>
      </c>
      <c r="C34" s="4">
        <f t="shared" si="0"/>
        <v>-0.68347234685834868</v>
      </c>
      <c r="D34" s="19">
        <f t="shared" si="1"/>
        <v>-43.115584005923978</v>
      </c>
      <c r="E34" s="19">
        <f t="shared" si="8"/>
        <v>0.72997640446793977</v>
      </c>
      <c r="F34" s="19">
        <f t="shared" si="2"/>
        <v>0.96598687784333848</v>
      </c>
      <c r="G34" s="19">
        <f t="shared" si="3"/>
        <v>-3.7355768050326956</v>
      </c>
      <c r="H34" s="19">
        <f t="shared" si="4"/>
        <v>-1.3092329280104318</v>
      </c>
      <c r="I34" s="53">
        <f t="shared" si="5"/>
        <v>-1</v>
      </c>
      <c r="J34" s="19">
        <f t="shared" si="6"/>
        <v>-75.013521174552878</v>
      </c>
      <c r="K34" s="19">
        <f t="shared" si="9"/>
        <v>104.98647882544712</v>
      </c>
      <c r="L34" s="19">
        <f t="shared" si="10"/>
        <v>104.98647882544712</v>
      </c>
      <c r="M34" s="54">
        <f t="shared" si="11"/>
        <v>104.98647882544712</v>
      </c>
      <c r="N34" s="18">
        <v>130</v>
      </c>
      <c r="O34" s="12"/>
      <c r="P34"/>
      <c r="Q34"/>
      <c r="R34"/>
      <c r="S34"/>
      <c r="T34"/>
      <c r="U34"/>
      <c r="V34"/>
      <c r="W34"/>
      <c r="X34"/>
      <c r="Y34"/>
    </row>
    <row r="35" spans="1:39" s="5" customFormat="1">
      <c r="A35" s="14">
        <v>135</v>
      </c>
      <c r="B35" s="4">
        <f t="shared" si="7"/>
        <v>2.3561944901923448</v>
      </c>
      <c r="C35" s="4">
        <f t="shared" si="0"/>
        <v>-0.7397807031368534</v>
      </c>
      <c r="D35" s="19">
        <f t="shared" si="1"/>
        <v>-47.712738193218875</v>
      </c>
      <c r="E35" s="19">
        <f t="shared" si="8"/>
        <v>0.67284805956942673</v>
      </c>
      <c r="F35" s="19">
        <f t="shared" si="2"/>
        <v>0.96737326463849038</v>
      </c>
      <c r="G35" s="19">
        <f t="shared" si="3"/>
        <v>-3.8182458443708156</v>
      </c>
      <c r="H35" s="19">
        <f t="shared" si="4"/>
        <v>-1.3146490540687092</v>
      </c>
      <c r="I35" s="53">
        <f t="shared" si="5"/>
        <v>-1</v>
      </c>
      <c r="J35" s="19">
        <f t="shared" si="6"/>
        <v>-75.323842339003008</v>
      </c>
      <c r="K35" s="19">
        <f t="shared" si="9"/>
        <v>104.67615766099699</v>
      </c>
      <c r="L35" s="19">
        <f t="shared" si="10"/>
        <v>104.67615766099699</v>
      </c>
      <c r="M35" s="54">
        <f t="shared" si="11"/>
        <v>104.67615766099699</v>
      </c>
      <c r="N35" s="18">
        <v>135</v>
      </c>
      <c r="O35" s="12"/>
      <c r="P35"/>
      <c r="Q35"/>
      <c r="R35"/>
      <c r="S35"/>
      <c r="T35"/>
      <c r="U35"/>
      <c r="V35"/>
      <c r="W35"/>
      <c r="X35"/>
      <c r="Y35"/>
    </row>
    <row r="36" spans="1:39" s="5" customFormat="1">
      <c r="A36" s="14">
        <v>140</v>
      </c>
      <c r="B36" s="4">
        <f t="shared" si="7"/>
        <v>2.4434609527920612</v>
      </c>
      <c r="C36" s="4">
        <f t="shared" si="0"/>
        <v>-0.79137780535252689</v>
      </c>
      <c r="D36" s="19">
        <f t="shared" si="1"/>
        <v>-52.314456596539387</v>
      </c>
      <c r="E36" s="19">
        <f t="shared" si="8"/>
        <v>0.61132738299164879</v>
      </c>
      <c r="F36" s="19">
        <f t="shared" si="2"/>
        <v>0.96787602014489749</v>
      </c>
      <c r="G36" s="19">
        <f t="shared" si="3"/>
        <v>-3.8495165470891091</v>
      </c>
      <c r="H36" s="19">
        <f t="shared" si="4"/>
        <v>-1.3166410188705573</v>
      </c>
      <c r="I36" s="53">
        <f t="shared" si="5"/>
        <v>-1</v>
      </c>
      <c r="J36" s="19">
        <f t="shared" si="6"/>
        <v>-75.437973515087506</v>
      </c>
      <c r="K36" s="19">
        <f t="shared" si="9"/>
        <v>104.56202648491249</v>
      </c>
      <c r="L36" s="19">
        <f t="shared" si="10"/>
        <v>104.56202648491249</v>
      </c>
      <c r="M36" s="54">
        <f t="shared" si="11"/>
        <v>104.56202648491249</v>
      </c>
      <c r="N36" s="18">
        <v>140</v>
      </c>
      <c r="O36" s="12"/>
      <c r="P36"/>
      <c r="Q36"/>
      <c r="R36"/>
      <c r="S36"/>
      <c r="T36"/>
      <c r="U36"/>
      <c r="V36"/>
      <c r="W36"/>
      <c r="X36"/>
      <c r="Y36"/>
    </row>
    <row r="37" spans="1:39" s="5" customFormat="1">
      <c r="A37" s="14">
        <v>145</v>
      </c>
      <c r="B37" s="4">
        <f t="shared" si="7"/>
        <v>2.5307274153917776</v>
      </c>
      <c r="C37" s="4">
        <f t="shared" si="0"/>
        <v>-0.83787096840232589</v>
      </c>
      <c r="D37" s="19">
        <f t="shared" si="1"/>
        <v>-56.915977329222898</v>
      </c>
      <c r="E37" s="19">
        <f t="shared" si="8"/>
        <v>0.54586833605600227</v>
      </c>
      <c r="F37" s="19">
        <f t="shared" si="2"/>
        <v>0.96722938227529998</v>
      </c>
      <c r="G37" s="19">
        <f t="shared" si="3"/>
        <v>-3.8094270896968374</v>
      </c>
      <c r="H37" s="19">
        <f t="shared" si="4"/>
        <v>-1.3140817612413773</v>
      </c>
      <c r="I37" s="53">
        <f t="shared" si="5"/>
        <v>-1</v>
      </c>
      <c r="J37" s="19">
        <f t="shared" si="6"/>
        <v>-75.291338854248835</v>
      </c>
      <c r="K37" s="19">
        <f t="shared" si="9"/>
        <v>104.70866114575117</v>
      </c>
      <c r="L37" s="19">
        <f t="shared" si="10"/>
        <v>104.70866114575117</v>
      </c>
      <c r="M37" s="54">
        <f t="shared" si="11"/>
        <v>104.70866114575117</v>
      </c>
      <c r="N37" s="18">
        <v>145</v>
      </c>
      <c r="O37" s="12"/>
      <c r="P37"/>
      <c r="Q37"/>
      <c r="R37"/>
      <c r="S37"/>
      <c r="T37"/>
      <c r="U37"/>
      <c r="V37"/>
      <c r="W37"/>
      <c r="X37"/>
      <c r="Y37"/>
    </row>
    <row r="38" spans="1:39" s="5" customFormat="1">
      <c r="A38" s="14">
        <v>150</v>
      </c>
      <c r="B38" s="4">
        <f t="shared" si="7"/>
        <v>2.6179938779914944</v>
      </c>
      <c r="C38" s="4">
        <f t="shared" si="0"/>
        <v>-0.87890635124210237</v>
      </c>
      <c r="D38" s="19">
        <f t="shared" si="1"/>
        <v>-61.510717344738211</v>
      </c>
      <c r="E38" s="19">
        <f t="shared" si="8"/>
        <v>0.47699436657710553</v>
      </c>
      <c r="F38" s="19">
        <f t="shared" si="2"/>
        <v>0.96490117908304673</v>
      </c>
      <c r="G38" s="19">
        <f t="shared" si="3"/>
        <v>-3.6742289673613127</v>
      </c>
      <c r="H38" s="19">
        <f t="shared" si="4"/>
        <v>-1.3050668183895033</v>
      </c>
      <c r="I38" s="53">
        <f t="shared" si="5"/>
        <v>-1</v>
      </c>
      <c r="J38" s="19">
        <f t="shared" si="6"/>
        <v>-74.774820676284833</v>
      </c>
      <c r="K38" s="19">
        <f t="shared" si="9"/>
        <v>105.22517932371517</v>
      </c>
      <c r="L38" s="19">
        <f t="shared" si="10"/>
        <v>105.22517932371517</v>
      </c>
      <c r="M38" s="54">
        <f t="shared" si="11"/>
        <v>105.22517932371517</v>
      </c>
      <c r="N38" s="18">
        <v>150</v>
      </c>
      <c r="O38" s="12"/>
      <c r="P38"/>
      <c r="Q38"/>
      <c r="R38"/>
      <c r="S38"/>
      <c r="T38"/>
      <c r="U38"/>
      <c r="V38"/>
      <c r="W38"/>
      <c r="X38"/>
      <c r="Y38"/>
    </row>
    <row r="39" spans="1:39" s="5" customFormat="1">
      <c r="A39" s="14">
        <v>155</v>
      </c>
      <c r="B39" s="4">
        <f t="shared" si="7"/>
        <v>2.7052603405912108</v>
      </c>
      <c r="C39" s="4">
        <f t="shared" si="0"/>
        <v>-0.91417164983060317</v>
      </c>
      <c r="D39" s="19">
        <f t="shared" si="1"/>
        <v>-66.088362903241659</v>
      </c>
      <c r="E39" s="19">
        <f t="shared" si="8"/>
        <v>0.40532726856947715</v>
      </c>
      <c r="F39" s="19">
        <f t="shared" si="2"/>
        <v>0.9597729816277224</v>
      </c>
      <c r="G39" s="19">
        <f t="shared" si="3"/>
        <v>-3.4182727675697571</v>
      </c>
      <c r="H39" s="19">
        <f t="shared" si="4"/>
        <v>-1.2861925613853382</v>
      </c>
      <c r="I39" s="53">
        <f t="shared" si="5"/>
        <v>-1</v>
      </c>
      <c r="J39" s="19">
        <f t="shared" si="6"/>
        <v>-73.693405408500936</v>
      </c>
      <c r="K39" s="19">
        <f t="shared" si="9"/>
        <v>106.30659459149906</v>
      </c>
      <c r="L39" s="19">
        <f t="shared" si="10"/>
        <v>106.30659459149906</v>
      </c>
      <c r="M39" s="54">
        <f t="shared" si="11"/>
        <v>106.30659459149906</v>
      </c>
      <c r="N39" s="18">
        <v>155</v>
      </c>
      <c r="O39" s="12"/>
      <c r="P39"/>
      <c r="Q39"/>
      <c r="R39"/>
      <c r="S39"/>
      <c r="T39"/>
      <c r="U39"/>
      <c r="V39"/>
      <c r="W39"/>
      <c r="X39"/>
      <c r="Y39"/>
    </row>
    <row r="40" spans="1:39" s="5" customFormat="1">
      <c r="A40" s="14">
        <v>160</v>
      </c>
      <c r="B40" s="4">
        <f t="shared" si="7"/>
        <v>2.7925268031909272</v>
      </c>
      <c r="C40" s="4">
        <f t="shared" ref="C40:C71" si="14" xml:space="preserve"> SIN($H$5)*SIN($H$2)+COS($H$5)*COS($H$2)*COS(B40)</f>
        <v>-0.94339847395180088</v>
      </c>
      <c r="D40" s="19">
        <f t="shared" si="1"/>
        <v>-70.630350021245874</v>
      </c>
      <c r="E40" s="19">
        <f t="shared" si="8"/>
        <v>0.33166145290855448</v>
      </c>
      <c r="F40" s="19">
        <f t="shared" ref="F40:F71" si="15" xml:space="preserve"> (COS($H$5)*SIN(B40))/E40</f>
        <v>0.949254726917519</v>
      </c>
      <c r="G40" s="19">
        <f t="shared" ref="G40:G71" si="16">SIN(B40)/(SIN($H$2)*COS(B40)-COS($H$2)*TAN($H$5))</f>
        <v>-3.0182184767684288</v>
      </c>
      <c r="H40" s="19">
        <f t="shared" ref="H40:H71" si="17">ATAN( (SIN(B40))/(COS(B40)*SIN($H$2)-TAN($H$5)*COS($H$2)))</f>
        <v>-1.2508577148319657</v>
      </c>
      <c r="I40" s="53">
        <f t="shared" ref="I40:I80" si="18">SIGN(G40)*SIGN(F40)</f>
        <v>-1</v>
      </c>
      <c r="J40" s="19">
        <f t="shared" ref="J40:J71" si="19">(H40*180)/PI()</f>
        <v>-71.66886783125031</v>
      </c>
      <c r="K40" s="19">
        <f t="shared" si="9"/>
        <v>108.33113216874969</v>
      </c>
      <c r="L40" s="19">
        <f t="shared" si="10"/>
        <v>108.33113216874969</v>
      </c>
      <c r="M40" s="54">
        <f t="shared" si="11"/>
        <v>108.33113216874969</v>
      </c>
      <c r="N40" s="18">
        <v>160</v>
      </c>
      <c r="O40" s="12"/>
      <c r="P40"/>
      <c r="Q40"/>
      <c r="R40"/>
      <c r="S40"/>
      <c r="T40"/>
      <c r="U40"/>
      <c r="V40"/>
      <c r="W40"/>
      <c r="X40"/>
      <c r="Y40"/>
    </row>
    <row r="41" spans="1:39" s="5" customFormat="1">
      <c r="A41" s="14">
        <v>165</v>
      </c>
      <c r="B41" s="4">
        <f t="shared" si="7"/>
        <v>2.8797932657906435</v>
      </c>
      <c r="C41" s="4">
        <f t="shared" si="14"/>
        <v>-0.9663643898264942</v>
      </c>
      <c r="D41" s="19">
        <f t="shared" si="1"/>
        <v>-75.097395503293214</v>
      </c>
      <c r="E41" s="19">
        <f t="shared" si="8"/>
        <v>0.25717672148790521</v>
      </c>
      <c r="F41" s="19">
        <f t="shared" si="15"/>
        <v>0.92638317264652226</v>
      </c>
      <c r="G41" s="19">
        <f t="shared" si="16"/>
        <v>-2.4599754405481939</v>
      </c>
      <c r="H41" s="19">
        <f t="shared" si="17"/>
        <v>-1.1846921196008333</v>
      </c>
      <c r="I41" s="53">
        <f t="shared" si="18"/>
        <v>-1</v>
      </c>
      <c r="J41" s="19">
        <f t="shared" si="19"/>
        <v>-67.877858475535504</v>
      </c>
      <c r="K41" s="19">
        <f t="shared" si="9"/>
        <v>112.1221415244645</v>
      </c>
      <c r="L41" s="19">
        <f t="shared" si="10"/>
        <v>112.1221415244645</v>
      </c>
      <c r="M41" s="54">
        <f t="shared" si="11"/>
        <v>112.1221415244645</v>
      </c>
      <c r="N41" s="18">
        <v>165</v>
      </c>
      <c r="O41" s="12"/>
      <c r="P41"/>
      <c r="Q41"/>
      <c r="R41"/>
      <c r="S41"/>
      <c r="T41"/>
      <c r="U41"/>
      <c r="V41"/>
      <c r="W41"/>
      <c r="X41"/>
      <c r="Y41"/>
    </row>
    <row r="42" spans="1:39" s="5" customFormat="1">
      <c r="A42" s="14">
        <v>170</v>
      </c>
      <c r="B42" s="4">
        <f t="shared" si="7"/>
        <v>2.9670597283903604</v>
      </c>
      <c r="C42" s="4">
        <f t="shared" si="14"/>
        <v>-0.98289461296767755</v>
      </c>
      <c r="D42" s="19">
        <f t="shared" si="1"/>
        <v>-79.387319299336454</v>
      </c>
      <c r="E42" s="19">
        <f t="shared" si="8"/>
        <v>0.18416888933562958</v>
      </c>
      <c r="F42" s="19">
        <f t="shared" si="15"/>
        <v>0.8679206944897252</v>
      </c>
      <c r="G42" s="19">
        <f t="shared" si="16"/>
        <v>-1.7473642197317329</v>
      </c>
      <c r="H42" s="19">
        <f t="shared" si="17"/>
        <v>-1.0510006676872647</v>
      </c>
      <c r="I42" s="53">
        <f t="shared" si="18"/>
        <v>-1</v>
      </c>
      <c r="J42" s="19">
        <f t="shared" si="19"/>
        <v>-60.217902523911825</v>
      </c>
      <c r="K42" s="19">
        <f t="shared" si="9"/>
        <v>119.78209747608818</v>
      </c>
      <c r="L42" s="19">
        <f t="shared" si="10"/>
        <v>119.78209747608818</v>
      </c>
      <c r="M42" s="54">
        <f t="shared" si="11"/>
        <v>119.78209747608818</v>
      </c>
      <c r="N42" s="18">
        <v>170</v>
      </c>
      <c r="O42" s="12"/>
      <c r="P42"/>
      <c r="Q42"/>
      <c r="R42"/>
      <c r="S42"/>
      <c r="T42"/>
      <c r="U42"/>
      <c r="V42"/>
      <c r="W42"/>
      <c r="X42"/>
      <c r="Y42"/>
    </row>
    <row r="43" spans="1:39" s="5" customFormat="1">
      <c r="A43" s="14">
        <v>175</v>
      </c>
      <c r="B43" s="4">
        <f t="shared" si="7"/>
        <v>3.0543261909900763</v>
      </c>
      <c r="C43" s="4">
        <f t="shared" si="14"/>
        <v>-0.99286333839602492</v>
      </c>
      <c r="D43" s="19">
        <f t="shared" si="1"/>
        <v>-83.150737586865944</v>
      </c>
      <c r="E43" s="19">
        <f t="shared" si="8"/>
        <v>0.11925766754846634</v>
      </c>
      <c r="F43" s="19">
        <f t="shared" si="15"/>
        <v>0.67272223123823649</v>
      </c>
      <c r="G43" s="19">
        <f t="shared" si="16"/>
        <v>-0.90921294964186783</v>
      </c>
      <c r="H43" s="19">
        <f t="shared" si="17"/>
        <v>-0.73788187464397215</v>
      </c>
      <c r="I43" s="53">
        <f t="shared" si="18"/>
        <v>-1</v>
      </c>
      <c r="J43" s="19">
        <f t="shared" si="19"/>
        <v>-42.277517196300877</v>
      </c>
      <c r="K43" s="19">
        <f t="shared" si="9"/>
        <v>137.72248280369911</v>
      </c>
      <c r="L43" s="19">
        <f t="shared" si="10"/>
        <v>137.72248280369911</v>
      </c>
      <c r="M43" s="54">
        <f t="shared" si="11"/>
        <v>137.72248280369911</v>
      </c>
      <c r="N43" s="18">
        <v>175</v>
      </c>
      <c r="O43" s="12"/>
      <c r="P43"/>
      <c r="Q43"/>
      <c r="R43"/>
      <c r="S43"/>
      <c r="T43"/>
      <c r="U43"/>
      <c r="V43"/>
      <c r="W43"/>
      <c r="X43"/>
      <c r="Y43"/>
    </row>
    <row r="44" spans="1:39" s="5" customFormat="1">
      <c r="A44" s="14">
        <v>180</v>
      </c>
      <c r="B44" s="4">
        <f t="shared" si="7"/>
        <v>3.1415926535897931</v>
      </c>
      <c r="C44" s="4">
        <f t="shared" si="14"/>
        <v>-0.99619469809174543</v>
      </c>
      <c r="D44" s="19">
        <f t="shared" si="1"/>
        <v>-84.999999999999872</v>
      </c>
      <c r="E44" s="19">
        <f t="shared" si="8"/>
        <v>8.7155742747659234E-2</v>
      </c>
      <c r="F44" s="19">
        <f t="shared" si="15"/>
        <v>1.2939538616615501E-15</v>
      </c>
      <c r="G44" s="19">
        <f t="shared" si="16"/>
        <v>-1.293953861661566E-15</v>
      </c>
      <c r="H44" s="19">
        <f t="shared" si="17"/>
        <v>-1.293953861661566E-15</v>
      </c>
      <c r="I44" s="53">
        <f t="shared" si="18"/>
        <v>-1</v>
      </c>
      <c r="J44" s="19">
        <f t="shared" si="19"/>
        <v>-7.4138095157862511E-14</v>
      </c>
      <c r="K44" s="19">
        <f t="shared" si="9"/>
        <v>179.99999999999991</v>
      </c>
      <c r="L44" s="19">
        <f t="shared" si="10"/>
        <v>179.99999999999991</v>
      </c>
      <c r="M44" s="54">
        <f t="shared" si="11"/>
        <v>179.99999999999991</v>
      </c>
      <c r="N44" s="18">
        <v>180</v>
      </c>
      <c r="O44" s="12"/>
      <c r="P44"/>
      <c r="Q44"/>
      <c r="R44"/>
      <c r="S44"/>
      <c r="T44"/>
      <c r="U44"/>
      <c r="V44"/>
      <c r="W44"/>
      <c r="X44"/>
      <c r="Y44"/>
    </row>
    <row r="45" spans="1:39" s="5" customFormat="1">
      <c r="A45" s="14">
        <v>185</v>
      </c>
      <c r="B45" s="4">
        <f t="shared" si="7"/>
        <v>3.2288591161895095</v>
      </c>
      <c r="C45" s="4">
        <f t="shared" si="14"/>
        <v>-0.99286333839602492</v>
      </c>
      <c r="D45" s="19">
        <f t="shared" si="1"/>
        <v>-83.150737586865944</v>
      </c>
      <c r="E45" s="19">
        <f t="shared" si="8"/>
        <v>0.11925766754846634</v>
      </c>
      <c r="F45" s="19">
        <f t="shared" si="15"/>
        <v>-0.67272223123823116</v>
      </c>
      <c r="G45" s="19">
        <f t="shared" si="16"/>
        <v>0.90921294964186061</v>
      </c>
      <c r="H45" s="19">
        <f t="shared" si="17"/>
        <v>0.73788187464396815</v>
      </c>
      <c r="I45" s="53">
        <f t="shared" si="18"/>
        <v>-1</v>
      </c>
      <c r="J45" s="19">
        <f t="shared" si="19"/>
        <v>42.27751719630065</v>
      </c>
      <c r="K45" s="19">
        <f t="shared" si="9"/>
        <v>222.27751719630066</v>
      </c>
      <c r="L45" s="19">
        <f t="shared" si="10"/>
        <v>222.27751719630066</v>
      </c>
      <c r="M45" s="54">
        <f t="shared" si="11"/>
        <v>222.27751719630066</v>
      </c>
      <c r="N45" s="18">
        <v>185</v>
      </c>
      <c r="O45" s="12"/>
      <c r="P45"/>
      <c r="Q45"/>
      <c r="R45"/>
      <c r="S45"/>
      <c r="T45"/>
      <c r="U45"/>
      <c r="V45"/>
      <c r="W45"/>
      <c r="X45"/>
      <c r="Y45"/>
    </row>
    <row r="46" spans="1:39" s="5" customFormat="1">
      <c r="A46" s="14">
        <v>190</v>
      </c>
      <c r="B46" s="4">
        <f t="shared" si="7"/>
        <v>3.3161255787892263</v>
      </c>
      <c r="C46" s="4">
        <f t="shared" si="14"/>
        <v>-0.98289461296767755</v>
      </c>
      <c r="D46" s="19">
        <f t="shared" si="1"/>
        <v>-79.387319299336454</v>
      </c>
      <c r="E46" s="19">
        <f t="shared" si="8"/>
        <v>0.18416888933562958</v>
      </c>
      <c r="F46" s="19">
        <f t="shared" si="15"/>
        <v>-0.8679206944897262</v>
      </c>
      <c r="G46" s="19">
        <f t="shared" si="16"/>
        <v>1.7473642197317349</v>
      </c>
      <c r="H46" s="19">
        <f t="shared" si="17"/>
        <v>1.0510006676872652</v>
      </c>
      <c r="I46" s="53">
        <f t="shared" si="18"/>
        <v>-1</v>
      </c>
      <c r="J46" s="19">
        <f t="shared" si="19"/>
        <v>60.217902523911853</v>
      </c>
      <c r="K46" s="19">
        <f t="shared" si="9"/>
        <v>240.21790252391185</v>
      </c>
      <c r="L46" s="19">
        <f t="shared" si="10"/>
        <v>240.21790252391185</v>
      </c>
      <c r="M46" s="54">
        <f t="shared" si="11"/>
        <v>240.21790252391185</v>
      </c>
      <c r="N46" s="18">
        <v>190</v>
      </c>
      <c r="O46" s="1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5" customFormat="1">
      <c r="A47" s="14">
        <v>195</v>
      </c>
      <c r="B47" s="4">
        <f t="shared" si="7"/>
        <v>3.4033920413889422</v>
      </c>
      <c r="C47" s="4">
        <f t="shared" si="14"/>
        <v>-0.96636438982649431</v>
      </c>
      <c r="D47" s="19">
        <f t="shared" si="1"/>
        <v>-75.097395503293214</v>
      </c>
      <c r="E47" s="19">
        <f t="shared" si="8"/>
        <v>0.25717672148790477</v>
      </c>
      <c r="F47" s="19">
        <f t="shared" si="15"/>
        <v>-0.92638317264652148</v>
      </c>
      <c r="G47" s="19">
        <f t="shared" si="16"/>
        <v>2.4599754405481891</v>
      </c>
      <c r="H47" s="19">
        <f t="shared" si="17"/>
        <v>1.1846921196008326</v>
      </c>
      <c r="I47" s="53">
        <f t="shared" si="18"/>
        <v>-1</v>
      </c>
      <c r="J47" s="19">
        <f t="shared" si="19"/>
        <v>67.877858475535461</v>
      </c>
      <c r="K47" s="19">
        <f t="shared" si="9"/>
        <v>247.87785847553545</v>
      </c>
      <c r="L47" s="19">
        <f t="shared" si="10"/>
        <v>247.87785847553545</v>
      </c>
      <c r="M47" s="54">
        <f t="shared" si="11"/>
        <v>247.87785847553545</v>
      </c>
      <c r="N47" s="18">
        <v>195</v>
      </c>
      <c r="O47" s="1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5" customFormat="1">
      <c r="A48" s="14">
        <v>200</v>
      </c>
      <c r="B48" s="4">
        <f t="shared" si="7"/>
        <v>3.4906585039886591</v>
      </c>
      <c r="C48" s="4">
        <f t="shared" si="14"/>
        <v>-0.94339847395180099</v>
      </c>
      <c r="D48" s="19">
        <f t="shared" si="1"/>
        <v>-70.630350021245903</v>
      </c>
      <c r="E48" s="19">
        <f t="shared" si="8"/>
        <v>0.33166145290855414</v>
      </c>
      <c r="F48" s="19">
        <f t="shared" si="15"/>
        <v>-0.94925472691751933</v>
      </c>
      <c r="G48" s="19">
        <f t="shared" si="16"/>
        <v>3.0182184767684266</v>
      </c>
      <c r="H48" s="19">
        <f t="shared" si="17"/>
        <v>1.2508577148319655</v>
      </c>
      <c r="I48" s="53">
        <f t="shared" si="18"/>
        <v>-1</v>
      </c>
      <c r="J48" s="19">
        <f t="shared" si="19"/>
        <v>71.668867831250296</v>
      </c>
      <c r="K48" s="19">
        <f t="shared" si="9"/>
        <v>251.66886783125028</v>
      </c>
      <c r="L48" s="19">
        <f t="shared" si="10"/>
        <v>251.66886783125028</v>
      </c>
      <c r="M48" s="54">
        <f t="shared" si="11"/>
        <v>251.66886783125028</v>
      </c>
      <c r="N48" s="18">
        <v>200</v>
      </c>
      <c r="O48" s="1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5" customFormat="1">
      <c r="A49" s="14">
        <v>205</v>
      </c>
      <c r="B49" s="4">
        <f t="shared" si="7"/>
        <v>3.5779249665883754</v>
      </c>
      <c r="C49" s="4">
        <f t="shared" si="14"/>
        <v>-0.91417164983060328</v>
      </c>
      <c r="D49" s="19">
        <f t="shared" si="1"/>
        <v>-66.088362903241659</v>
      </c>
      <c r="E49" s="19">
        <f t="shared" si="8"/>
        <v>0.40532726856947687</v>
      </c>
      <c r="F49" s="19">
        <f t="shared" si="15"/>
        <v>-0.95977298162772251</v>
      </c>
      <c r="G49" s="19">
        <f t="shared" si="16"/>
        <v>3.4182727675697566</v>
      </c>
      <c r="H49" s="19">
        <f t="shared" si="17"/>
        <v>1.2861925613853382</v>
      </c>
      <c r="I49" s="53">
        <f t="shared" si="18"/>
        <v>-1</v>
      </c>
      <c r="J49" s="19">
        <f t="shared" si="19"/>
        <v>73.693405408500936</v>
      </c>
      <c r="K49" s="19">
        <f t="shared" si="9"/>
        <v>253.69340540850095</v>
      </c>
      <c r="L49" s="19">
        <f t="shared" si="10"/>
        <v>253.69340540850095</v>
      </c>
      <c r="M49" s="54">
        <f t="shared" si="11"/>
        <v>253.69340540850095</v>
      </c>
      <c r="N49" s="18">
        <v>205</v>
      </c>
      <c r="O49" s="12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5" customFormat="1">
      <c r="A50" s="14">
        <v>210</v>
      </c>
      <c r="B50" s="4">
        <f t="shared" si="7"/>
        <v>3.6651914291880923</v>
      </c>
      <c r="C50" s="4">
        <f t="shared" si="14"/>
        <v>-0.87890635124210226</v>
      </c>
      <c r="D50" s="19">
        <f t="shared" si="1"/>
        <v>-61.510717344738211</v>
      </c>
      <c r="E50" s="19">
        <f t="shared" si="8"/>
        <v>0.47699436657710576</v>
      </c>
      <c r="F50" s="19">
        <f t="shared" si="15"/>
        <v>-0.96490117908304662</v>
      </c>
      <c r="G50" s="19">
        <f t="shared" si="16"/>
        <v>3.674228967361314</v>
      </c>
      <c r="H50" s="19">
        <f t="shared" si="17"/>
        <v>1.3050668183895033</v>
      </c>
      <c r="I50" s="53">
        <f t="shared" si="18"/>
        <v>-1</v>
      </c>
      <c r="J50" s="19">
        <f t="shared" si="19"/>
        <v>74.774820676284833</v>
      </c>
      <c r="K50" s="19">
        <f t="shared" si="9"/>
        <v>254.77482067628483</v>
      </c>
      <c r="L50" s="19">
        <f t="shared" si="10"/>
        <v>254.77482067628483</v>
      </c>
      <c r="M50" s="54">
        <f t="shared" si="11"/>
        <v>254.77482067628483</v>
      </c>
      <c r="N50" s="18">
        <v>210</v>
      </c>
      <c r="O50" s="12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5" customFormat="1">
      <c r="A51" s="14">
        <v>215</v>
      </c>
      <c r="B51" s="4">
        <f t="shared" si="7"/>
        <v>3.7524578917878082</v>
      </c>
      <c r="C51" s="4">
        <f t="shared" si="14"/>
        <v>-0.83787096840232633</v>
      </c>
      <c r="D51" s="19">
        <f t="shared" si="1"/>
        <v>-56.915977329222933</v>
      </c>
      <c r="E51" s="19">
        <f t="shared" si="8"/>
        <v>0.5458683360560016</v>
      </c>
      <c r="F51" s="19">
        <f t="shared" si="15"/>
        <v>-0.9672293822753002</v>
      </c>
      <c r="G51" s="19">
        <f t="shared" si="16"/>
        <v>3.809427089696837</v>
      </c>
      <c r="H51" s="19">
        <f t="shared" si="17"/>
        <v>1.3140817612413773</v>
      </c>
      <c r="I51" s="53">
        <f t="shared" si="18"/>
        <v>-1</v>
      </c>
      <c r="J51" s="19">
        <f t="shared" si="19"/>
        <v>75.291338854248835</v>
      </c>
      <c r="K51" s="19">
        <f t="shared" si="9"/>
        <v>255.29133885424883</v>
      </c>
      <c r="L51" s="19">
        <f t="shared" si="10"/>
        <v>255.29133885424883</v>
      </c>
      <c r="M51" s="54">
        <f t="shared" si="11"/>
        <v>255.29133885424883</v>
      </c>
      <c r="N51" s="18">
        <v>215</v>
      </c>
      <c r="O51" s="12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5" customFormat="1">
      <c r="A52" s="14">
        <v>220</v>
      </c>
      <c r="B52" s="4">
        <f t="shared" si="7"/>
        <v>3.839724354387525</v>
      </c>
      <c r="C52" s="4">
        <f t="shared" si="14"/>
        <v>-0.791377805352527</v>
      </c>
      <c r="D52" s="19">
        <f t="shared" si="1"/>
        <v>-52.314456596539401</v>
      </c>
      <c r="E52" s="19">
        <f t="shared" si="8"/>
        <v>0.61132738299164868</v>
      </c>
      <c r="F52" s="19">
        <f t="shared" si="15"/>
        <v>-0.96787602014489726</v>
      </c>
      <c r="G52" s="19">
        <f t="shared" si="16"/>
        <v>3.8495165470891082</v>
      </c>
      <c r="H52" s="19">
        <f t="shared" si="17"/>
        <v>1.3166410188705571</v>
      </c>
      <c r="I52" s="53">
        <f t="shared" si="18"/>
        <v>-1</v>
      </c>
      <c r="J52" s="19">
        <f t="shared" si="19"/>
        <v>75.437973515087506</v>
      </c>
      <c r="K52" s="19">
        <f t="shared" si="9"/>
        <v>255.43797351508749</v>
      </c>
      <c r="L52" s="19">
        <f t="shared" si="10"/>
        <v>255.43797351508749</v>
      </c>
      <c r="M52" s="54">
        <f t="shared" si="11"/>
        <v>255.43797351508749</v>
      </c>
      <c r="N52" s="18">
        <v>220</v>
      </c>
      <c r="O52" s="1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5" customFormat="1">
      <c r="A53" s="14">
        <v>225</v>
      </c>
      <c r="B53" s="4">
        <f t="shared" si="7"/>
        <v>3.9269908169872414</v>
      </c>
      <c r="C53" s="4">
        <f t="shared" si="14"/>
        <v>-0.73978070313685351</v>
      </c>
      <c r="D53" s="19">
        <f t="shared" si="1"/>
        <v>-47.712738193218897</v>
      </c>
      <c r="E53" s="19">
        <f t="shared" si="8"/>
        <v>0.67284805956942662</v>
      </c>
      <c r="F53" s="19">
        <f t="shared" si="15"/>
        <v>-0.96737326463849038</v>
      </c>
      <c r="G53" s="19">
        <f t="shared" si="16"/>
        <v>3.8182458443708169</v>
      </c>
      <c r="H53" s="19">
        <f t="shared" si="17"/>
        <v>1.3146490540687092</v>
      </c>
      <c r="I53" s="53">
        <f t="shared" si="18"/>
        <v>-1</v>
      </c>
      <c r="J53" s="19">
        <f t="shared" si="19"/>
        <v>75.323842339003008</v>
      </c>
      <c r="K53" s="19">
        <f t="shared" si="9"/>
        <v>255.32384233900302</v>
      </c>
      <c r="L53" s="19">
        <f t="shared" si="10"/>
        <v>255.32384233900302</v>
      </c>
      <c r="M53" s="54">
        <f t="shared" si="11"/>
        <v>255.32384233900302</v>
      </c>
      <c r="N53" s="18">
        <v>225</v>
      </c>
      <c r="O53" s="12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5" customFormat="1">
      <c r="A54" s="14">
        <v>230</v>
      </c>
      <c r="B54" s="4">
        <f t="shared" si="7"/>
        <v>4.0142572795869578</v>
      </c>
      <c r="C54" s="4">
        <f t="shared" si="14"/>
        <v>-0.68347234685834879</v>
      </c>
      <c r="D54" s="19">
        <f t="shared" si="1"/>
        <v>-43.115584005923978</v>
      </c>
      <c r="E54" s="19">
        <f t="shared" si="8"/>
        <v>0.72997640446793954</v>
      </c>
      <c r="F54" s="19">
        <f t="shared" si="15"/>
        <v>-0.96598687784333859</v>
      </c>
      <c r="G54" s="19">
        <f t="shared" si="16"/>
        <v>3.7355768050326961</v>
      </c>
      <c r="H54" s="19">
        <f t="shared" si="17"/>
        <v>1.3092329280104318</v>
      </c>
      <c r="I54" s="53">
        <f t="shared" si="18"/>
        <v>-1</v>
      </c>
      <c r="J54" s="19">
        <f t="shared" si="19"/>
        <v>75.013521174552878</v>
      </c>
      <c r="K54" s="19">
        <f t="shared" si="9"/>
        <v>255.01352117455286</v>
      </c>
      <c r="L54" s="19">
        <f t="shared" si="10"/>
        <v>255.01352117455286</v>
      </c>
      <c r="M54" s="54">
        <f t="shared" si="11"/>
        <v>255.01352117455286</v>
      </c>
      <c r="N54" s="18">
        <v>230</v>
      </c>
      <c r="O54" s="12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5" customFormat="1">
      <c r="A55" s="14">
        <v>235</v>
      </c>
      <c r="B55" s="4">
        <f t="shared" si="7"/>
        <v>4.1015237421866741</v>
      </c>
      <c r="C55" s="4">
        <f t="shared" si="14"/>
        <v>-0.62288127710820751</v>
      </c>
      <c r="D55" s="19">
        <f t="shared" si="1"/>
        <v>-38.526847238594364</v>
      </c>
      <c r="E55" s="19">
        <f t="shared" si="8"/>
        <v>0.782316377578821</v>
      </c>
      <c r="F55" s="19">
        <f t="shared" si="15"/>
        <v>-0.9638471775538584</v>
      </c>
      <c r="G55" s="19">
        <f t="shared" si="16"/>
        <v>3.617289197143648</v>
      </c>
      <c r="H55" s="19">
        <f t="shared" si="17"/>
        <v>1.3010824597040953</v>
      </c>
      <c r="I55" s="53">
        <f t="shared" si="18"/>
        <v>-1</v>
      </c>
      <c r="J55" s="19">
        <f t="shared" si="19"/>
        <v>74.546533739544657</v>
      </c>
      <c r="K55" s="19">
        <f t="shared" si="9"/>
        <v>254.54653373954466</v>
      </c>
      <c r="L55" s="19">
        <f t="shared" si="10"/>
        <v>254.54653373954466</v>
      </c>
      <c r="M55" s="54">
        <f t="shared" si="11"/>
        <v>254.54653373954466</v>
      </c>
      <c r="N55" s="18">
        <v>235</v>
      </c>
      <c r="O55" s="12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5" customFormat="1">
      <c r="A56" s="14">
        <v>240</v>
      </c>
      <c r="B56" s="4">
        <f t="shared" si="7"/>
        <v>4.1887902047863905</v>
      </c>
      <c r="C56" s="4">
        <f t="shared" si="14"/>
        <v>-0.55846862851311652</v>
      </c>
      <c r="D56" s="19">
        <f t="shared" si="1"/>
        <v>-33.949959223412485</v>
      </c>
      <c r="E56" s="19">
        <f t="shared" si="8"/>
        <v>0.82952564213933655</v>
      </c>
      <c r="F56" s="19">
        <f t="shared" si="15"/>
        <v>-0.96100776986322678</v>
      </c>
      <c r="G56" s="19">
        <f t="shared" si="16"/>
        <v>3.4753472442318469</v>
      </c>
      <c r="H56" s="19">
        <f t="shared" si="17"/>
        <v>1.2906238889973149</v>
      </c>
      <c r="I56" s="53">
        <f t="shared" si="18"/>
        <v>-1</v>
      </c>
      <c r="J56" s="19">
        <f t="shared" si="19"/>
        <v>73.947301778306993</v>
      </c>
      <c r="K56" s="19">
        <f t="shared" si="9"/>
        <v>253.94730177830701</v>
      </c>
      <c r="L56" s="19">
        <f t="shared" si="10"/>
        <v>253.94730177830701</v>
      </c>
      <c r="M56" s="54">
        <f t="shared" si="11"/>
        <v>253.94730177830701</v>
      </c>
      <c r="N56" s="18">
        <v>240</v>
      </c>
      <c r="O56" s="12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17" customFormat="1">
      <c r="A57" s="14">
        <v>245</v>
      </c>
      <c r="B57" s="4">
        <f t="shared" si="7"/>
        <v>4.2760566673861069</v>
      </c>
      <c r="C57" s="4">
        <f t="shared" si="14"/>
        <v>-0.49072462022230479</v>
      </c>
      <c r="D57" s="19">
        <f t="shared" si="1"/>
        <v>-29.38821989179489</v>
      </c>
      <c r="E57" s="19">
        <f t="shared" si="8"/>
        <v>0.87131472333920468</v>
      </c>
      <c r="F57" s="19">
        <f t="shared" si="15"/>
        <v>-0.95747345286646479</v>
      </c>
      <c r="G57" s="19">
        <f t="shared" si="16"/>
        <v>3.3185528605112831</v>
      </c>
      <c r="H57" s="19">
        <f t="shared" si="17"/>
        <v>1.2781141420026871</v>
      </c>
      <c r="I57" s="53">
        <f t="shared" si="18"/>
        <v>-1</v>
      </c>
      <c r="J57" s="19">
        <f t="shared" si="19"/>
        <v>73.230546072738349</v>
      </c>
      <c r="K57" s="19">
        <f t="shared" si="9"/>
        <v>253.23054607273835</v>
      </c>
      <c r="L57" s="19">
        <f t="shared" si="10"/>
        <v>253.23054607273835</v>
      </c>
      <c r="M57" s="54">
        <f t="shared" si="11"/>
        <v>253.23054607273835</v>
      </c>
      <c r="N57" s="18">
        <v>245</v>
      </c>
      <c r="O57" s="12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 s="16"/>
      <c r="AL57" s="16"/>
      <c r="AM57" s="16"/>
    </row>
    <row r="58" spans="1:39" s="5" customFormat="1">
      <c r="A58" s="14">
        <v>250</v>
      </c>
      <c r="B58" s="4">
        <f t="shared" si="7"/>
        <v>4.3633231299858233</v>
      </c>
      <c r="C58" s="4">
        <f t="shared" si="14"/>
        <v>-0.42016482504381625</v>
      </c>
      <c r="D58" s="19">
        <f t="shared" si="1"/>
        <v>-24.844994019181396</v>
      </c>
      <c r="E58" s="19">
        <f t="shared" si="8"/>
        <v>0.9074478055491122</v>
      </c>
      <c r="F58" s="19">
        <f t="shared" si="15"/>
        <v>-0.95321363156909156</v>
      </c>
      <c r="G58" s="19">
        <f t="shared" si="16"/>
        <v>3.153230385366883</v>
      </c>
      <c r="H58" s="19">
        <f t="shared" si="17"/>
        <v>1.2636943335122721</v>
      </c>
      <c r="I58" s="53">
        <f t="shared" si="18"/>
        <v>-1</v>
      </c>
      <c r="J58" s="19">
        <f t="shared" si="19"/>
        <v>72.404351904850657</v>
      </c>
      <c r="K58" s="19">
        <f t="shared" si="9"/>
        <v>252.40435190485067</v>
      </c>
      <c r="L58" s="19">
        <f t="shared" si="10"/>
        <v>252.40435190485067</v>
      </c>
      <c r="M58" s="54">
        <f t="shared" si="11"/>
        <v>252.40435190485067</v>
      </c>
      <c r="N58" s="18">
        <v>250</v>
      </c>
      <c r="O58" s="1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7" customFormat="1">
      <c r="A59" s="14">
        <v>255</v>
      </c>
      <c r="B59" s="4">
        <f t="shared" si="7"/>
        <v>4.4505895925855405</v>
      </c>
      <c r="C59" s="4">
        <f t="shared" si="14"/>
        <v>-0.34732624562412745</v>
      </c>
      <c r="D59" s="19">
        <f t="shared" si="1"/>
        <v>-20.323863289689236</v>
      </c>
      <c r="E59" s="19">
        <f t="shared" si="8"/>
        <v>0.9377443570081605</v>
      </c>
      <c r="F59" s="19">
        <f t="shared" si="15"/>
        <v>-0.94816823426260155</v>
      </c>
      <c r="G59" s="19">
        <f t="shared" si="16"/>
        <v>2.9838306485210988</v>
      </c>
      <c r="H59" s="19">
        <f t="shared" si="17"/>
        <v>1.2474209570099504</v>
      </c>
      <c r="I59" s="53">
        <f t="shared" si="18"/>
        <v>-1</v>
      </c>
      <c r="J59" s="19">
        <f t="shared" si="19"/>
        <v>71.47195611284026</v>
      </c>
      <c r="K59" s="19">
        <f t="shared" si="9"/>
        <v>251.47195611284025</v>
      </c>
      <c r="L59" s="19">
        <f t="shared" si="10"/>
        <v>251.47195611284025</v>
      </c>
      <c r="M59" s="54">
        <f t="shared" si="11"/>
        <v>251.47195611284025</v>
      </c>
      <c r="N59" s="18">
        <v>255</v>
      </c>
      <c r="O59" s="12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5" customFormat="1">
      <c r="A60" s="14">
        <v>260</v>
      </c>
      <c r="B60" s="4">
        <f t="shared" si="7"/>
        <v>4.5378560551852569</v>
      </c>
      <c r="C60" s="4">
        <f t="shared" si="14"/>
        <v>-0.27276322753376059</v>
      </c>
      <c r="D60" s="19">
        <f t="shared" si="1"/>
        <v>-15.828761372930968</v>
      </c>
      <c r="E60" s="19">
        <f t="shared" si="8"/>
        <v>0.96208119288621685</v>
      </c>
      <c r="F60" s="19">
        <f t="shared" si="15"/>
        <v>-0.94224928526644802</v>
      </c>
      <c r="G60" s="19">
        <f t="shared" si="16"/>
        <v>2.8134205140242705</v>
      </c>
      <c r="H60" s="19">
        <f t="shared" si="17"/>
        <v>1.2292841167863073</v>
      </c>
      <c r="I60" s="53">
        <f t="shared" si="18"/>
        <v>-1</v>
      </c>
      <c r="J60" s="19">
        <f t="shared" si="19"/>
        <v>70.432791714322406</v>
      </c>
      <c r="K60" s="19">
        <f t="shared" si="9"/>
        <v>250.43279171432241</v>
      </c>
      <c r="L60" s="19">
        <f t="shared" si="10"/>
        <v>250.43279171432241</v>
      </c>
      <c r="M60" s="54">
        <f t="shared" si="11"/>
        <v>250.43279171432241</v>
      </c>
      <c r="N60" s="18">
        <v>260</v>
      </c>
      <c r="O60" s="1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5" customFormat="1">
      <c r="A61" s="14">
        <v>265</v>
      </c>
      <c r="B61" s="4">
        <f t="shared" si="7"/>
        <v>4.6251225177849733</v>
      </c>
      <c r="C61" s="4">
        <f t="shared" si="14"/>
        <v>-0.19704324036276388</v>
      </c>
      <c r="D61" s="19">
        <f t="shared" si="1"/>
        <v>-11.364108789091397</v>
      </c>
      <c r="E61" s="19">
        <f t="shared" si="8"/>
        <v>0.98039479875575741</v>
      </c>
      <c r="F61" s="19">
        <f t="shared" si="15"/>
        <v>-0.93533957518015154</v>
      </c>
      <c r="G61" s="19">
        <f t="shared" si="16"/>
        <v>2.6440608435059971</v>
      </c>
      <c r="H61" s="19">
        <f t="shared" si="17"/>
        <v>1.209217776244305</v>
      </c>
      <c r="I61" s="53">
        <f t="shared" si="18"/>
        <v>-1</v>
      </c>
      <c r="J61" s="19">
        <f t="shared" si="19"/>
        <v>69.283075090993407</v>
      </c>
      <c r="K61" s="19">
        <f t="shared" si="9"/>
        <v>249.28307509099341</v>
      </c>
      <c r="L61" s="19">
        <f t="shared" si="10"/>
        <v>249.28307509099341</v>
      </c>
      <c r="M61" s="54">
        <f t="shared" si="11"/>
        <v>249.28307509099341</v>
      </c>
      <c r="N61" s="18">
        <v>265</v>
      </c>
      <c r="O61" s="12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5" customFormat="1">
      <c r="A62" s="14">
        <v>270</v>
      </c>
      <c r="B62" s="4">
        <f t="shared" si="7"/>
        <v>4.7123889803846897</v>
      </c>
      <c r="C62" s="4">
        <f t="shared" si="14"/>
        <v>-0.1207425589344869</v>
      </c>
      <c r="D62" s="19">
        <f t="shared" si="1"/>
        <v>-6.9349596898436072</v>
      </c>
      <c r="E62" s="19">
        <f t="shared" si="8"/>
        <v>0.99268385423656003</v>
      </c>
      <c r="F62" s="19">
        <f t="shared" si="15"/>
        <v>-0.92728903519879435</v>
      </c>
      <c r="G62" s="19">
        <f t="shared" si="16"/>
        <v>2.4770897685460276</v>
      </c>
      <c r="H62" s="19">
        <f t="shared" si="17"/>
        <v>1.1871047652330833</v>
      </c>
      <c r="I62" s="53">
        <f t="shared" si="18"/>
        <v>-1</v>
      </c>
      <c r="J62" s="19">
        <f t="shared" si="19"/>
        <v>68.016092887724099</v>
      </c>
      <c r="K62" s="19">
        <f t="shared" si="9"/>
        <v>248.01609288772408</v>
      </c>
      <c r="L62" s="19">
        <f t="shared" si="10"/>
        <v>248.01609288772408</v>
      </c>
      <c r="M62" s="54">
        <f t="shared" si="11"/>
        <v>248.01609288772408</v>
      </c>
      <c r="N62" s="18">
        <v>270</v>
      </c>
      <c r="O62" s="1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5" customFormat="1">
      <c r="A63" s="14">
        <v>275</v>
      </c>
      <c r="B63" s="4">
        <f t="shared" si="7"/>
        <v>4.7996554429844061</v>
      </c>
      <c r="C63" s="4">
        <f t="shared" si="14"/>
        <v>-4.4441877506209898E-2</v>
      </c>
      <c r="D63" s="19">
        <f t="shared" si="1"/>
        <v>-2.5471709623771495</v>
      </c>
      <c r="E63" s="19">
        <f t="shared" si="8"/>
        <v>0.99901197166186306</v>
      </c>
      <c r="F63" s="19">
        <f t="shared" si="15"/>
        <v>-0.91790897465583055</v>
      </c>
      <c r="G63" s="19">
        <f t="shared" si="16"/>
        <v>2.3133310139776628</v>
      </c>
      <c r="H63" s="19">
        <f t="shared" si="17"/>
        <v>1.1627781000802764</v>
      </c>
      <c r="I63" s="53">
        <f t="shared" si="18"/>
        <v>-1</v>
      </c>
      <c r="J63" s="19">
        <f t="shared" si="19"/>
        <v>66.622277644840281</v>
      </c>
      <c r="K63" s="19">
        <f t="shared" si="9"/>
        <v>246.62227764484027</v>
      </c>
      <c r="L63" s="19">
        <f t="shared" si="10"/>
        <v>246.62227764484027</v>
      </c>
      <c r="M63" s="54">
        <f t="shared" si="11"/>
        <v>246.62227764484027</v>
      </c>
      <c r="N63" s="18">
        <v>275</v>
      </c>
      <c r="O63" s="12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6" customFormat="1">
      <c r="A64" s="14">
        <v>280</v>
      </c>
      <c r="B64" s="4">
        <f t="shared" si="7"/>
        <v>4.8869219055841224</v>
      </c>
      <c r="C64" s="4">
        <f t="shared" si="14"/>
        <v>3.1278109664786835E-2</v>
      </c>
      <c r="D64" s="19">
        <f t="shared" si="1"/>
        <v>1.7923960121786142</v>
      </c>
      <c r="E64" s="19">
        <f t="shared" si="8"/>
        <v>0.99951072023055243</v>
      </c>
      <c r="F64" s="19">
        <f t="shared" si="15"/>
        <v>-0.90696407553910674</v>
      </c>
      <c r="G64" s="19">
        <f t="shared" si="16"/>
        <v>2.1532452143750271</v>
      </c>
      <c r="H64" s="19">
        <f t="shared" si="17"/>
        <v>1.1360195197397138</v>
      </c>
      <c r="I64" s="53">
        <f t="shared" si="18"/>
        <v>-1</v>
      </c>
      <c r="J64" s="19">
        <f t="shared" si="19"/>
        <v>65.089123925564323</v>
      </c>
      <c r="K64" s="19">
        <f t="shared" si="9"/>
        <v>245.08912392556431</v>
      </c>
      <c r="L64" s="19">
        <f t="shared" si="10"/>
        <v>245.08912392556431</v>
      </c>
      <c r="M64" s="54">
        <f t="shared" si="11"/>
        <v>245.08912392556431</v>
      </c>
      <c r="N64" s="18">
        <v>280</v>
      </c>
      <c r="O64" s="12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s="5" customFormat="1">
      <c r="A65" s="14">
        <v>285</v>
      </c>
      <c r="B65" s="4">
        <f t="shared" si="7"/>
        <v>4.9741883681838397</v>
      </c>
      <c r="C65" s="4">
        <f t="shared" si="14"/>
        <v>0.10584112775515442</v>
      </c>
      <c r="D65" s="19">
        <f t="shared" si="1"/>
        <v>6.0756296817501152</v>
      </c>
      <c r="E65" s="19">
        <f t="shared" si="8"/>
        <v>0.99438305278977734</v>
      </c>
      <c r="F65" s="19">
        <f t="shared" si="15"/>
        <v>-0.89416187120208213</v>
      </c>
      <c r="G65" s="19">
        <f t="shared" si="16"/>
        <v>1.9970389031370734</v>
      </c>
      <c r="H65" s="19">
        <f t="shared" si="17"/>
        <v>1.1065557962116095</v>
      </c>
      <c r="I65" s="53">
        <f t="shared" si="18"/>
        <v>-1</v>
      </c>
      <c r="J65" s="19">
        <f t="shared" si="19"/>
        <v>63.40097691866363</v>
      </c>
      <c r="K65" s="19">
        <f t="shared" si="9"/>
        <v>243.40097691866362</v>
      </c>
      <c r="L65" s="19">
        <f t="shared" si="10"/>
        <v>243.40097691866362</v>
      </c>
      <c r="M65" s="54">
        <f t="shared" si="11"/>
        <v>243.40097691866362</v>
      </c>
      <c r="N65" s="18">
        <v>285</v>
      </c>
      <c r="O65" s="12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s="5" customFormat="1">
      <c r="A66" s="14">
        <v>290</v>
      </c>
      <c r="B66" s="4">
        <f t="shared" si="7"/>
        <v>5.0614548307835552</v>
      </c>
      <c r="C66" s="4">
        <f t="shared" si="14"/>
        <v>0.17867970717484169</v>
      </c>
      <c r="D66" s="19">
        <f t="shared" si="1"/>
        <v>10.292865926059401</v>
      </c>
      <c r="E66" s="19">
        <f t="shared" si="8"/>
        <v>0.98390729352104755</v>
      </c>
      <c r="F66" s="19">
        <f t="shared" si="15"/>
        <v>-0.87913934969562102</v>
      </c>
      <c r="G66" s="19">
        <f t="shared" si="16"/>
        <v>1.8447425385834704</v>
      </c>
      <c r="H66" s="19">
        <f t="shared" si="17"/>
        <v>1.0740532351012348</v>
      </c>
      <c r="I66" s="53">
        <f t="shared" si="18"/>
        <v>-1</v>
      </c>
      <c r="J66" s="19">
        <f t="shared" si="19"/>
        <v>61.53871734367312</v>
      </c>
      <c r="K66" s="19">
        <f t="shared" si="9"/>
        <v>241.53871734367311</v>
      </c>
      <c r="L66" s="19">
        <f t="shared" si="10"/>
        <v>241.53871734367311</v>
      </c>
      <c r="M66" s="54">
        <f t="shared" si="11"/>
        <v>241.53871734367311</v>
      </c>
      <c r="N66" s="18">
        <v>290</v>
      </c>
      <c r="O66" s="1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5" customFormat="1">
      <c r="A67" s="14">
        <v>295</v>
      </c>
      <c r="B67" s="4">
        <f t="shared" si="7"/>
        <v>5.1487212933832724</v>
      </c>
      <c r="C67" s="4">
        <f t="shared" si="14"/>
        <v>0.24923950235333101</v>
      </c>
      <c r="D67" s="19">
        <f t="shared" si="1"/>
        <v>14.432514427206435</v>
      </c>
      <c r="E67" s="19">
        <f t="shared" si="8"/>
        <v>0.96844187769151324</v>
      </c>
      <c r="F67" s="19">
        <f t="shared" si="15"/>
        <v>-0.86144634583297286</v>
      </c>
      <c r="G67" s="19">
        <f t="shared" si="16"/>
        <v>1.6962660879163916</v>
      </c>
      <c r="H67" s="19">
        <f t="shared" si="17"/>
        <v>1.0381108163900226</v>
      </c>
      <c r="I67" s="53">
        <f t="shared" si="18"/>
        <v>-1</v>
      </c>
      <c r="J67" s="19">
        <f t="shared" si="19"/>
        <v>59.479368446028623</v>
      </c>
      <c r="K67" s="19">
        <f t="shared" si="9"/>
        <v>239.47936844602862</v>
      </c>
      <c r="L67" s="19">
        <f t="shared" si="10"/>
        <v>239.47936844602862</v>
      </c>
      <c r="M67" s="54">
        <f t="shared" si="11"/>
        <v>239.47936844602862</v>
      </c>
      <c r="N67" s="18">
        <v>295</v>
      </c>
      <c r="O67" s="1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s="5" customFormat="1">
      <c r="A68" s="14">
        <v>300</v>
      </c>
      <c r="B68" s="4">
        <f t="shared" si="7"/>
        <v>5.2359877559829888</v>
      </c>
      <c r="C68" s="4">
        <f t="shared" si="14"/>
        <v>0.31698351064414276</v>
      </c>
      <c r="D68" s="19">
        <f t="shared" si="1"/>
        <v>18.480598127424699</v>
      </c>
      <c r="E68" s="19">
        <f t="shared" si="8"/>
        <v>0.94843104861645822</v>
      </c>
      <c r="F68" s="19">
        <f t="shared" si="15"/>
        <v>-0.84052561180866814</v>
      </c>
      <c r="G68" s="19">
        <f t="shared" si="16"/>
        <v>1.5514384354101987</v>
      </c>
      <c r="H68" s="19">
        <f t="shared" si="17"/>
        <v>0.99825266542578794</v>
      </c>
      <c r="I68" s="53">
        <f t="shared" si="18"/>
        <v>-1</v>
      </c>
      <c r="J68" s="19">
        <f t="shared" si="19"/>
        <v>57.19566461658269</v>
      </c>
      <c r="K68" s="19">
        <f t="shared" si="9"/>
        <v>237.19566461658269</v>
      </c>
      <c r="L68" s="19">
        <f t="shared" si="10"/>
        <v>237.19566461658269</v>
      </c>
      <c r="M68" s="54">
        <f t="shared" si="11"/>
        <v>237.19566461658269</v>
      </c>
      <c r="N68" s="18">
        <v>300</v>
      </c>
      <c r="O68" s="12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s="5" customFormat="1">
      <c r="A69" s="14">
        <v>305</v>
      </c>
      <c r="B69" s="4">
        <f t="shared" ref="B69:B70" si="20">(A69*PI())/180</f>
        <v>5.3232542185827052</v>
      </c>
      <c r="C69" s="4">
        <f t="shared" si="14"/>
        <v>0.38139615923923376</v>
      </c>
      <c r="D69" s="19">
        <f t="shared" si="1"/>
        <v>22.420190817950257</v>
      </c>
      <c r="E69" s="19">
        <f t="shared" si="8"/>
        <v>0.92441168843625143</v>
      </c>
      <c r="F69" s="19">
        <f t="shared" si="15"/>
        <v>-0.81569006744066541</v>
      </c>
      <c r="G69" s="19">
        <f t="shared" si="16"/>
        <v>1.4100351691390149</v>
      </c>
      <c r="H69" s="19">
        <f t="shared" si="17"/>
        <v>0.95392107245891422</v>
      </c>
      <c r="I69" s="53">
        <f t="shared" si="18"/>
        <v>-1</v>
      </c>
      <c r="J69" s="19">
        <f t="shared" si="19"/>
        <v>54.655651440488981</v>
      </c>
      <c r="K69" s="19">
        <f t="shared" ref="K69:K70" si="21">J69+180</f>
        <v>234.65565144048898</v>
      </c>
      <c r="L69" s="19">
        <f t="shared" si="10"/>
        <v>234.65565144048898</v>
      </c>
      <c r="M69" s="54">
        <f t="shared" si="11"/>
        <v>234.65565144048898</v>
      </c>
      <c r="N69" s="18">
        <v>305</v>
      </c>
      <c r="O69" s="12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s="5" customFormat="1">
      <c r="A70" s="14">
        <v>310</v>
      </c>
      <c r="B70" s="4">
        <f t="shared" si="20"/>
        <v>5.4105206811824216</v>
      </c>
      <c r="C70" s="4">
        <f t="shared" si="14"/>
        <v>0.44198722898937515</v>
      </c>
      <c r="D70" s="19">
        <f t="shared" si="1"/>
        <v>26.230743059322382</v>
      </c>
      <c r="E70" s="19">
        <f t="shared" si="8"/>
        <v>0.8970213427841579</v>
      </c>
      <c r="F70" s="19">
        <f t="shared" si="15"/>
        <v>-0.78609905274122838</v>
      </c>
      <c r="G70" s="19">
        <f t="shared" si="16"/>
        <v>1.2717980329872065</v>
      </c>
      <c r="H70" s="19">
        <f t="shared" si="17"/>
        <v>0.90447223520600084</v>
      </c>
      <c r="I70" s="53">
        <f t="shared" si="18"/>
        <v>-1</v>
      </c>
      <c r="J70" s="19">
        <f t="shared" si="19"/>
        <v>51.822441764067754</v>
      </c>
      <c r="K70" s="19">
        <f t="shared" si="21"/>
        <v>231.82244176406775</v>
      </c>
      <c r="L70" s="19">
        <f t="shared" si="10"/>
        <v>231.82244176406775</v>
      </c>
      <c r="M70" s="54">
        <f t="shared" si="11"/>
        <v>231.82244176406775</v>
      </c>
      <c r="N70" s="18">
        <v>310</v>
      </c>
      <c r="O70" s="12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s="5" customFormat="1">
      <c r="A71" s="14">
        <v>315</v>
      </c>
      <c r="B71" s="4">
        <f t="shared" ref="B71:B74" si="22">(A71*PI())/180</f>
        <v>5.497787143782138</v>
      </c>
      <c r="C71" s="4">
        <f t="shared" si="14"/>
        <v>0.49829558526787987</v>
      </c>
      <c r="D71" s="19">
        <f t="shared" si="1"/>
        <v>29.887300748775445</v>
      </c>
      <c r="E71" s="19">
        <f t="shared" si="8"/>
        <v>0.86700721433131167</v>
      </c>
      <c r="F71" s="19">
        <f t="shared" si="15"/>
        <v>-0.75073795607728555</v>
      </c>
      <c r="G71" s="19">
        <f t="shared" si="16"/>
        <v>1.136448406492073</v>
      </c>
      <c r="H71" s="19">
        <f t="shared" si="17"/>
        <v>0.84917847053547713</v>
      </c>
      <c r="I71" s="53">
        <f t="shared" si="18"/>
        <v>-1</v>
      </c>
      <c r="J71" s="19">
        <f t="shared" si="19"/>
        <v>48.654342415057172</v>
      </c>
      <c r="K71" s="19">
        <f t="shared" ref="K71:K74" si="23">J71+180</f>
        <v>228.65434241505716</v>
      </c>
      <c r="L71" s="19">
        <f t="shared" si="10"/>
        <v>228.65434241505716</v>
      </c>
      <c r="M71" s="54">
        <f t="shared" si="11"/>
        <v>228.65434241505716</v>
      </c>
      <c r="N71" s="18">
        <v>315</v>
      </c>
      <c r="O71" s="12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s="5" customFormat="1">
      <c r="A72" s="14">
        <v>320</v>
      </c>
      <c r="B72" s="4">
        <f t="shared" si="22"/>
        <v>5.5850536063818543</v>
      </c>
      <c r="C72" s="4">
        <f t="shared" ref="C72:C80" si="24" xml:space="preserve"> SIN($H$5)*SIN($H$2)+COS($H$5)*COS($H$2)*COS(B72)</f>
        <v>0.54989268748355336</v>
      </c>
      <c r="D72" s="19">
        <f t="shared" si="1"/>
        <v>33.359651194347194</v>
      </c>
      <c r="E72" s="19">
        <f t="shared" ref="E72:E80" si="25">SQRT(1-C72^2)</f>
        <v>0.83523531549624686</v>
      </c>
      <c r="F72" s="19">
        <f t="shared" ref="F72:F80" si="26" xml:space="preserve"> (COS($H$5)*SIN(B72))/E72</f>
        <v>-0.70841007734928729</v>
      </c>
      <c r="G72" s="19">
        <f t="shared" ref="G72:G80" si="27">SIN(B72)/(SIN($H$2)*COS(B72)-COS($H$2)*TAN($H$5))</f>
        <v>1.0036965074170834</v>
      </c>
      <c r="H72" s="19">
        <f t="shared" ref="H72:H80" si="28">ATAN( (SIN(B72))/(COS(B72)*SIN($H$2)-TAN($H$5)*COS($H$2)))</f>
        <v>0.7872430052733429</v>
      </c>
      <c r="I72" s="53">
        <f t="shared" si="18"/>
        <v>-1</v>
      </c>
      <c r="J72" s="19">
        <f t="shared" ref="J72:J80" si="29">(H72*180)/PI()</f>
        <v>45.105701653357755</v>
      </c>
      <c r="K72" s="19">
        <f t="shared" si="23"/>
        <v>225.10570165335776</v>
      </c>
      <c r="L72" s="19">
        <f t="shared" si="10"/>
        <v>225.10570165335776</v>
      </c>
      <c r="M72" s="54">
        <f t="shared" si="11"/>
        <v>225.10570165335776</v>
      </c>
      <c r="N72" s="18">
        <v>320</v>
      </c>
      <c r="O72" s="1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s="5" customFormat="1">
      <c r="A73" s="14">
        <v>325</v>
      </c>
      <c r="B73" s="4">
        <f t="shared" si="22"/>
        <v>5.6723200689815707</v>
      </c>
      <c r="C73" s="4">
        <f t="shared" si="24"/>
        <v>0.59638585053335247</v>
      </c>
      <c r="D73" s="19">
        <f t="shared" ref="D73:D80" si="30">(ASIN(C73)*180)/PI()</f>
        <v>36.611489420472189</v>
      </c>
      <c r="E73" s="19">
        <f t="shared" si="25"/>
        <v>0.80269789913990042</v>
      </c>
      <c r="F73" s="19">
        <f t="shared" si="26"/>
        <v>-0.65775666543145228</v>
      </c>
      <c r="G73" s="19">
        <f t="shared" si="27"/>
        <v>0.87324753221577189</v>
      </c>
      <c r="H73" s="19">
        <f t="shared" si="28"/>
        <v>0.71783658906573544</v>
      </c>
      <c r="I73" s="53">
        <f t="shared" si="18"/>
        <v>-1</v>
      </c>
      <c r="J73" s="19">
        <f t="shared" si="29"/>
        <v>41.129006933533461</v>
      </c>
      <c r="K73" s="19">
        <f t="shared" si="23"/>
        <v>221.12900693353345</v>
      </c>
      <c r="L73" s="19">
        <f t="shared" ref="L73:L80" si="31">IF(I73&gt;0,J73,K73)</f>
        <v>221.12900693353345</v>
      </c>
      <c r="M73" s="54">
        <f t="shared" si="11"/>
        <v>221.12900693353345</v>
      </c>
      <c r="N73" s="18">
        <v>325</v>
      </c>
      <c r="O73" s="12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s="5" customFormat="1">
      <c r="A74" s="14">
        <v>330</v>
      </c>
      <c r="B74" s="4">
        <f t="shared" si="22"/>
        <v>5.7595865315812871</v>
      </c>
      <c r="C74" s="4">
        <f t="shared" si="24"/>
        <v>0.63742123337312862</v>
      </c>
      <c r="D74" s="19">
        <f t="shared" si="30"/>
        <v>39.599795034732757</v>
      </c>
      <c r="E74" s="19">
        <f t="shared" si="25"/>
        <v>0.7705155230396592</v>
      </c>
      <c r="F74" s="19">
        <f t="shared" si="26"/>
        <v>-0.59733050530966514</v>
      </c>
      <c r="G74" s="19">
        <f t="shared" si="27"/>
        <v>0.74480560584052868</v>
      </c>
      <c r="H74" s="19">
        <f t="shared" si="28"/>
        <v>0.64016839936419223</v>
      </c>
      <c r="I74" s="53">
        <f t="shared" si="18"/>
        <v>-1</v>
      </c>
      <c r="J74" s="19">
        <f t="shared" si="29"/>
        <v>36.678947461213589</v>
      </c>
      <c r="K74" s="19">
        <f t="shared" si="23"/>
        <v>216.6789474612136</v>
      </c>
      <c r="L74" s="19">
        <f t="shared" si="31"/>
        <v>216.6789474612136</v>
      </c>
      <c r="M74" s="54">
        <f t="shared" ref="M74:M78" si="32">IF(L74&lt;0,360+L74,L74)</f>
        <v>216.6789474612136</v>
      </c>
      <c r="N74" s="18">
        <v>330</v>
      </c>
      <c r="O74" s="12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s="5" customFormat="1">
      <c r="A75" s="14">
        <v>335</v>
      </c>
      <c r="B75" s="4">
        <f t="shared" ref="B75:B79" si="33">(A75*PI())/180</f>
        <v>5.8468529941810035</v>
      </c>
      <c r="C75" s="4">
        <f t="shared" si="24"/>
        <v>0.67268653196162953</v>
      </c>
      <c r="D75" s="19">
        <f t="shared" si="30"/>
        <v>42.274752786936233</v>
      </c>
      <c r="E75" s="19">
        <f t="shared" si="25"/>
        <v>0.73992758410363069</v>
      </c>
      <c r="F75" s="19">
        <f t="shared" si="26"/>
        <v>-0.5257570733238992</v>
      </c>
      <c r="G75" s="19">
        <f t="shared" si="27"/>
        <v>0.61807616647707886</v>
      </c>
      <c r="H75" s="19">
        <f t="shared" si="28"/>
        <v>0.55360487841146688</v>
      </c>
      <c r="I75" s="53">
        <f t="shared" si="18"/>
        <v>-1</v>
      </c>
      <c r="J75" s="19">
        <f t="shared" si="29"/>
        <v>31.719223050830152</v>
      </c>
      <c r="K75" s="19">
        <f t="shared" ref="K75:K79" si="34">J75+180</f>
        <v>211.71922305083015</v>
      </c>
      <c r="L75" s="19">
        <f t="shared" si="31"/>
        <v>211.71922305083015</v>
      </c>
      <c r="M75" s="54">
        <f t="shared" si="32"/>
        <v>211.71922305083015</v>
      </c>
      <c r="N75" s="18">
        <v>335</v>
      </c>
      <c r="O75" s="12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5" customFormat="1">
      <c r="A76" s="14">
        <v>340</v>
      </c>
      <c r="B76" s="4">
        <f t="shared" si="33"/>
        <v>5.9341194567807207</v>
      </c>
      <c r="C76" s="4">
        <f t="shared" si="24"/>
        <v>0.70191335608282757</v>
      </c>
      <c r="D76" s="19">
        <f t="shared" si="30"/>
        <v>44.580715111563862</v>
      </c>
      <c r="E76" s="19">
        <f t="shared" si="25"/>
        <v>0.71226233969833175</v>
      </c>
      <c r="F76" s="19">
        <f t="shared" si="26"/>
        <v>-0.44201579160161597</v>
      </c>
      <c r="G76" s="19">
        <f t="shared" si="27"/>
        <v>0.49276723507132497</v>
      </c>
      <c r="H76" s="19">
        <f t="shared" si="28"/>
        <v>0.4578446734990767</v>
      </c>
      <c r="I76" s="53">
        <f t="shared" si="18"/>
        <v>-1</v>
      </c>
      <c r="J76" s="19">
        <f t="shared" si="29"/>
        <v>26.232567464042262</v>
      </c>
      <c r="K76" s="19">
        <f t="shared" si="34"/>
        <v>206.23256746404226</v>
      </c>
      <c r="L76" s="19">
        <f t="shared" si="31"/>
        <v>206.23256746404226</v>
      </c>
      <c r="M76" s="54">
        <f t="shared" si="32"/>
        <v>206.23256746404226</v>
      </c>
      <c r="N76" s="18">
        <v>340</v>
      </c>
      <c r="O76" s="12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s="5" customFormat="1">
      <c r="A77" s="14">
        <v>345</v>
      </c>
      <c r="B77" s="4">
        <f t="shared" si="33"/>
        <v>6.0213859193804371</v>
      </c>
      <c r="C77" s="4">
        <f t="shared" si="24"/>
        <v>0.72487927195752089</v>
      </c>
      <c r="D77" s="19">
        <f t="shared" si="30"/>
        <v>46.458805610205111</v>
      </c>
      <c r="E77" s="19">
        <f t="shared" si="25"/>
        <v>0.68887592575610779</v>
      </c>
      <c r="F77" s="19">
        <f t="shared" si="26"/>
        <v>-0.34584484415143463</v>
      </c>
      <c r="G77" s="19">
        <f t="shared" si="27"/>
        <v>0.36858989412368282</v>
      </c>
      <c r="H77" s="19">
        <f t="shared" si="28"/>
        <v>0.3531390425586714</v>
      </c>
      <c r="I77" s="53">
        <f t="shared" si="18"/>
        <v>-1</v>
      </c>
      <c r="J77" s="19">
        <f t="shared" si="29"/>
        <v>20.23337671990263</v>
      </c>
      <c r="K77" s="19">
        <f t="shared" si="34"/>
        <v>200.23337671990262</v>
      </c>
      <c r="L77" s="19">
        <f t="shared" si="31"/>
        <v>200.23337671990262</v>
      </c>
      <c r="M77" s="54">
        <f t="shared" si="32"/>
        <v>200.23337671990262</v>
      </c>
      <c r="N77" s="18">
        <v>345</v>
      </c>
      <c r="O77" s="12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5" customFormat="1">
      <c r="A78" s="14">
        <v>350</v>
      </c>
      <c r="B78" s="4">
        <f t="shared" si="33"/>
        <v>6.1086523819801526</v>
      </c>
      <c r="C78" s="4">
        <f t="shared" si="24"/>
        <v>0.74140949509870402</v>
      </c>
      <c r="D78" s="19">
        <f t="shared" si="30"/>
        <v>47.851621732991951</v>
      </c>
      <c r="E78" s="19">
        <f t="shared" si="25"/>
        <v>0.67105287465108499</v>
      </c>
      <c r="F78" s="19">
        <f t="shared" si="26"/>
        <v>-0.23819880127731075</v>
      </c>
      <c r="G78" s="19">
        <f t="shared" si="27"/>
        <v>0.24525821104585674</v>
      </c>
      <c r="H78" s="19">
        <f t="shared" si="28"/>
        <v>0.24051084782094007</v>
      </c>
      <c r="I78" s="53">
        <f t="shared" si="18"/>
        <v>-1</v>
      </c>
      <c r="J78" s="19">
        <f t="shared" si="29"/>
        <v>13.780256507253078</v>
      </c>
      <c r="K78" s="19">
        <f t="shared" si="34"/>
        <v>193.78025650725309</v>
      </c>
      <c r="L78" s="19">
        <f t="shared" si="31"/>
        <v>193.78025650725309</v>
      </c>
      <c r="M78" s="54">
        <f t="shared" si="32"/>
        <v>193.78025650725309</v>
      </c>
      <c r="N78" s="18">
        <v>350</v>
      </c>
      <c r="O78" s="12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5" customFormat="1">
      <c r="A79" s="14">
        <v>355</v>
      </c>
      <c r="B79" s="4">
        <f t="shared" si="33"/>
        <v>6.1959188445798699</v>
      </c>
      <c r="C79" s="4">
        <f t="shared" si="24"/>
        <v>0.7513782205270515</v>
      </c>
      <c r="D79" s="19">
        <f t="shared" si="30"/>
        <v>48.709905047981827</v>
      </c>
      <c r="E79" s="19">
        <f t="shared" si="25"/>
        <v>0.65987178278632397</v>
      </c>
      <c r="F79" s="19">
        <f t="shared" si="26"/>
        <v>-0.12158011040676757</v>
      </c>
      <c r="G79" s="19">
        <f t="shared" si="27"/>
        <v>0.12248877843999689</v>
      </c>
      <c r="H79" s="19">
        <f t="shared" si="28"/>
        <v>0.12188164776082164</v>
      </c>
      <c r="I79" s="53">
        <f t="shared" si="18"/>
        <v>-1</v>
      </c>
      <c r="J79" s="19">
        <f t="shared" si="29"/>
        <v>6.9833040167952003</v>
      </c>
      <c r="K79" s="19">
        <f t="shared" si="34"/>
        <v>186.98330401679519</v>
      </c>
      <c r="L79" s="19">
        <f t="shared" si="31"/>
        <v>186.98330401679519</v>
      </c>
      <c r="M79" s="54">
        <f t="shared" ref="M79" si="35">IF(L79&lt;0,360+L79,L79)</f>
        <v>186.98330401679519</v>
      </c>
      <c r="N79" s="18">
        <v>355</v>
      </c>
      <c r="O79" s="15"/>
    </row>
    <row r="80" spans="1:39" s="5" customFormat="1">
      <c r="A80" s="14">
        <v>360</v>
      </c>
      <c r="B80" s="4">
        <f t="shared" si="7"/>
        <v>6.2831853071795862</v>
      </c>
      <c r="C80" s="4">
        <f t="shared" si="24"/>
        <v>0.75470958022277201</v>
      </c>
      <c r="D80" s="19">
        <f t="shared" si="30"/>
        <v>49.000000000000007</v>
      </c>
      <c r="E80" s="19">
        <f t="shared" si="25"/>
        <v>0.65605902899050728</v>
      </c>
      <c r="F80" s="19">
        <f t="shared" si="26"/>
        <v>-3.4379683812246136E-16</v>
      </c>
      <c r="G80" s="19">
        <f t="shared" si="27"/>
        <v>3.4379683812246136E-16</v>
      </c>
      <c r="H80" s="19">
        <f t="shared" si="28"/>
        <v>3.4379683812246136E-16</v>
      </c>
      <c r="I80" s="53">
        <f t="shared" si="18"/>
        <v>-1</v>
      </c>
      <c r="J80" s="19">
        <f t="shared" si="29"/>
        <v>1.9698107834359402E-14</v>
      </c>
      <c r="K80" s="19">
        <f t="shared" si="9"/>
        <v>180.00000000000003</v>
      </c>
      <c r="L80" s="19">
        <f t="shared" si="31"/>
        <v>180.00000000000003</v>
      </c>
      <c r="M80" s="51">
        <f>IF(SIGN(G2)=1,0,180)</f>
        <v>180</v>
      </c>
      <c r="N80" s="18">
        <v>360</v>
      </c>
      <c r="O80" s="15"/>
    </row>
    <row r="81" spans="1:42">
      <c r="A81" s="12"/>
      <c r="B81" s="12"/>
      <c r="C81" s="15"/>
      <c r="D81" s="34"/>
      <c r="E81" s="34"/>
      <c r="F81" s="34"/>
      <c r="G81" s="46"/>
      <c r="H81" s="46"/>
      <c r="I81" s="55"/>
      <c r="J81" s="55"/>
      <c r="K81" s="55"/>
      <c r="L81" s="55"/>
      <c r="M81" s="55"/>
      <c r="N81" s="55"/>
      <c r="O81" s="1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>
      <c r="A82" s="12"/>
      <c r="B82" s="12"/>
      <c r="C82" s="15"/>
      <c r="D82" s="34"/>
      <c r="E82" s="34"/>
      <c r="F82" s="34"/>
      <c r="G82" s="46"/>
      <c r="H82" s="46"/>
      <c r="I82" s="55"/>
      <c r="J82" s="55"/>
      <c r="K82" s="55"/>
      <c r="L82" s="55"/>
      <c r="M82" s="55"/>
      <c r="N82" s="55"/>
      <c r="O82" s="1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>
      <c r="A83" s="12"/>
      <c r="B83" s="12"/>
      <c r="C83" s="15"/>
      <c r="D83" s="34"/>
      <c r="E83" s="34"/>
      <c r="F83" s="34"/>
      <c r="G83" s="46"/>
      <c r="H83" s="46"/>
      <c r="I83" s="55"/>
      <c r="J83" s="55"/>
      <c r="K83" s="55"/>
      <c r="L83" s="55"/>
      <c r="M83" s="55"/>
      <c r="N83" s="55"/>
      <c r="O83" s="1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>
      <c r="A84" s="12"/>
      <c r="B84" s="12"/>
      <c r="C84" s="15"/>
      <c r="D84" s="34"/>
      <c r="E84" s="34"/>
      <c r="F84" s="34"/>
      <c r="G84" s="46"/>
      <c r="H84" s="46"/>
      <c r="I84" s="55"/>
      <c r="J84" s="55"/>
      <c r="K84" s="55"/>
      <c r="L84" s="55"/>
      <c r="M84" s="55"/>
      <c r="N84" s="55"/>
      <c r="O84" s="1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>
      <c r="A85" s="12"/>
      <c r="B85" s="12"/>
      <c r="C85" s="15"/>
      <c r="D85" s="34"/>
      <c r="E85" s="34"/>
      <c r="F85" s="34"/>
      <c r="G85" s="46"/>
      <c r="H85" s="46"/>
      <c r="I85" s="55"/>
      <c r="J85" s="55"/>
      <c r="K85" s="55"/>
      <c r="L85" s="55"/>
      <c r="M85" s="55"/>
      <c r="N85" s="55"/>
      <c r="O85" s="1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>
      <c r="A86" s="12"/>
      <c r="B86" s="12"/>
      <c r="C86" s="15"/>
      <c r="D86" s="34"/>
      <c r="E86" s="34"/>
      <c r="F86" s="34"/>
      <c r="G86" s="46"/>
      <c r="H86" s="46"/>
      <c r="I86" s="55"/>
      <c r="J86" s="55"/>
      <c r="K86" s="55"/>
      <c r="L86" s="55"/>
      <c r="M86" s="55"/>
      <c r="N86" s="55"/>
      <c r="O86" s="1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>
      <c r="A87" s="12"/>
      <c r="B87" s="12"/>
      <c r="C87" s="15"/>
      <c r="D87" s="34"/>
      <c r="E87" s="34"/>
      <c r="F87" s="34"/>
      <c r="G87" s="46"/>
      <c r="H87" s="46"/>
      <c r="I87" s="55"/>
      <c r="J87" s="55"/>
      <c r="K87" s="55"/>
      <c r="L87" s="55"/>
      <c r="M87" s="55"/>
      <c r="N87" s="55"/>
      <c r="O87" s="1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>
      <c r="A88" s="12"/>
      <c r="B88" s="12"/>
      <c r="C88" s="15"/>
      <c r="D88" s="34"/>
      <c r="E88" s="34"/>
      <c r="F88" s="34"/>
      <c r="G88" s="46"/>
      <c r="H88" s="46"/>
      <c r="I88" s="55"/>
      <c r="J88" s="55"/>
      <c r="K88" s="55"/>
      <c r="L88" s="55"/>
      <c r="M88" s="55"/>
      <c r="N88" s="55"/>
      <c r="O88" s="1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>
      <c r="A89" s="12"/>
      <c r="B89" s="12"/>
      <c r="C89" s="15"/>
      <c r="D89" s="34"/>
      <c r="E89" s="34"/>
      <c r="F89" s="34"/>
      <c r="G89" s="46"/>
      <c r="H89" s="46"/>
      <c r="I89" s="55"/>
      <c r="J89" s="55"/>
      <c r="K89" s="55"/>
      <c r="L89" s="55"/>
      <c r="M89" s="55"/>
      <c r="N89" s="55"/>
      <c r="O89" s="1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>
      <c r="A90" s="12"/>
      <c r="B90" s="12"/>
      <c r="C90" s="15"/>
      <c r="D90" s="34"/>
      <c r="E90" s="34"/>
      <c r="F90" s="34"/>
      <c r="G90" s="46"/>
      <c r="H90" s="46"/>
      <c r="I90" s="55"/>
      <c r="J90" s="55"/>
      <c r="K90" s="55"/>
      <c r="L90" s="55"/>
      <c r="M90" s="55"/>
      <c r="N90" s="55"/>
      <c r="O90" s="1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>
      <c r="A91" s="12"/>
      <c r="B91" s="12"/>
      <c r="C91" s="15"/>
      <c r="D91" s="34"/>
      <c r="E91" s="34"/>
      <c r="F91" s="34"/>
      <c r="G91" s="46"/>
      <c r="H91" s="46"/>
      <c r="I91" s="55"/>
      <c r="J91" s="55"/>
      <c r="K91" s="55"/>
      <c r="L91" s="55"/>
      <c r="M91" s="55"/>
      <c r="N91" s="55"/>
      <c r="O91" s="1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>
      <c r="A92" s="12"/>
      <c r="B92" s="12"/>
      <c r="C92" s="15"/>
      <c r="D92" s="34"/>
      <c r="E92" s="34"/>
      <c r="F92" s="34"/>
      <c r="G92" s="46"/>
      <c r="H92" s="46"/>
      <c r="I92" s="55"/>
      <c r="J92" s="55"/>
      <c r="K92" s="55"/>
      <c r="L92" s="55"/>
      <c r="M92" s="55"/>
      <c r="N92" s="55"/>
      <c r="O92" s="1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>
      <c r="A93" s="12"/>
      <c r="B93" s="12"/>
      <c r="C93" s="15"/>
      <c r="D93" s="34"/>
      <c r="E93" s="34"/>
      <c r="F93" s="34"/>
      <c r="G93" s="46"/>
      <c r="H93" s="46"/>
      <c r="I93" s="56"/>
      <c r="J93" s="56"/>
      <c r="K93" s="56"/>
      <c r="L93" s="56"/>
      <c r="M93" s="56"/>
      <c r="N93" s="56"/>
      <c r="O93" s="12"/>
    </row>
    <row r="94" spans="1:42">
      <c r="A94" s="12"/>
      <c r="B94" s="12"/>
      <c r="C94" s="15"/>
      <c r="D94" s="34"/>
      <c r="E94" s="34"/>
      <c r="F94" s="34"/>
      <c r="G94" s="46"/>
      <c r="H94" s="46"/>
      <c r="I94" s="56"/>
      <c r="J94" s="56"/>
      <c r="K94" s="56"/>
      <c r="L94" s="56"/>
      <c r="M94" s="56"/>
      <c r="N94" s="56"/>
      <c r="O94" s="12"/>
    </row>
    <row r="95" spans="1:42">
      <c r="A95" s="12"/>
      <c r="B95" s="12"/>
      <c r="C95" s="15"/>
      <c r="D95" s="34"/>
      <c r="E95" s="34"/>
      <c r="F95" s="34"/>
      <c r="G95" s="46"/>
      <c r="H95" s="46"/>
      <c r="I95" s="56"/>
      <c r="J95" s="56"/>
      <c r="K95" s="56"/>
      <c r="L95" s="56"/>
      <c r="M95" s="56"/>
      <c r="N95" s="56"/>
      <c r="O95" s="12"/>
    </row>
    <row r="96" spans="1:42">
      <c r="A96" s="12"/>
      <c r="B96" s="12"/>
      <c r="C96" s="15"/>
      <c r="D96" s="34"/>
      <c r="E96" s="34"/>
      <c r="F96" s="34"/>
      <c r="G96" s="46"/>
      <c r="H96" s="46"/>
      <c r="I96" s="56"/>
      <c r="J96" s="56"/>
      <c r="K96" s="56"/>
      <c r="L96" s="56"/>
      <c r="M96" s="56"/>
      <c r="N96" s="56"/>
      <c r="O96" s="12"/>
    </row>
    <row r="97" spans="1:15">
      <c r="A97" s="12"/>
      <c r="B97" s="12"/>
      <c r="C97" s="15"/>
      <c r="D97" s="34"/>
      <c r="E97" s="34"/>
      <c r="F97" s="34"/>
      <c r="G97" s="46"/>
      <c r="H97" s="46"/>
      <c r="I97" s="56"/>
      <c r="J97" s="56"/>
      <c r="K97" s="56"/>
      <c r="L97" s="56"/>
      <c r="M97" s="56"/>
      <c r="N97" s="56"/>
      <c r="O97" s="12"/>
    </row>
    <row r="98" spans="1:15">
      <c r="A98" s="12"/>
      <c r="B98" s="12"/>
      <c r="C98" s="15"/>
      <c r="D98" s="34"/>
      <c r="E98" s="34"/>
      <c r="F98" s="34"/>
      <c r="G98" s="46"/>
      <c r="H98" s="46"/>
      <c r="I98" s="56"/>
      <c r="J98" s="56"/>
      <c r="K98" s="56"/>
      <c r="L98" s="56"/>
      <c r="M98" s="56"/>
      <c r="N98" s="56"/>
      <c r="O98" s="12"/>
    </row>
    <row r="99" spans="1:15">
      <c r="A99" s="12"/>
      <c r="B99" s="12"/>
      <c r="C99" s="15"/>
      <c r="D99" s="34"/>
      <c r="E99" s="34"/>
      <c r="F99" s="34"/>
      <c r="G99" s="46"/>
      <c r="H99" s="46"/>
      <c r="I99" s="56"/>
      <c r="J99" s="56"/>
      <c r="K99" s="56"/>
      <c r="L99" s="56"/>
      <c r="M99" s="56"/>
      <c r="N99" s="56"/>
      <c r="O99" s="12"/>
    </row>
    <row r="100" spans="1:15">
      <c r="A100" s="12"/>
      <c r="B100" s="12"/>
      <c r="C100" s="15"/>
      <c r="D100" s="34"/>
      <c r="E100" s="34"/>
      <c r="F100" s="34"/>
      <c r="G100" s="46"/>
      <c r="H100" s="46"/>
      <c r="I100" s="56"/>
      <c r="J100" s="56"/>
      <c r="K100" s="56"/>
      <c r="L100" s="56"/>
      <c r="M100" s="56"/>
      <c r="N100" s="56"/>
      <c r="O100" s="12"/>
    </row>
    <row r="101" spans="1:15">
      <c r="A101" s="12"/>
      <c r="B101" s="12"/>
      <c r="C101" s="15"/>
      <c r="D101" s="34"/>
      <c r="E101" s="34"/>
      <c r="F101" s="34"/>
      <c r="G101" s="46"/>
      <c r="H101" s="46"/>
      <c r="I101" s="56"/>
      <c r="J101" s="56"/>
      <c r="K101" s="56"/>
      <c r="L101" s="56"/>
      <c r="M101" s="56"/>
      <c r="N101" s="56"/>
      <c r="O101" s="12"/>
    </row>
    <row r="102" spans="1:15">
      <c r="A102" s="12"/>
      <c r="B102" s="12"/>
      <c r="C102" s="15"/>
      <c r="D102" s="34"/>
      <c r="E102" s="34"/>
      <c r="F102" s="34"/>
      <c r="G102" s="46"/>
      <c r="H102" s="46"/>
      <c r="I102" s="56"/>
      <c r="J102" s="56"/>
      <c r="K102" s="56"/>
      <c r="L102" s="56"/>
      <c r="M102" s="56"/>
      <c r="N102" s="56"/>
      <c r="O102" s="12"/>
    </row>
    <row r="103" spans="1:15">
      <c r="A103" s="12"/>
      <c r="B103" s="12"/>
      <c r="C103" s="15"/>
      <c r="D103" s="34"/>
      <c r="E103" s="34"/>
      <c r="F103" s="34"/>
      <c r="G103" s="46"/>
      <c r="H103" s="46"/>
      <c r="I103" s="56"/>
      <c r="J103" s="56"/>
      <c r="K103" s="56"/>
      <c r="L103" s="56"/>
      <c r="M103" s="56"/>
      <c r="N103" s="56"/>
      <c r="O103" s="12"/>
    </row>
    <row r="104" spans="1:15">
      <c r="A104" s="12"/>
      <c r="B104" s="12"/>
      <c r="C104" s="15"/>
      <c r="D104" s="34"/>
      <c r="E104" s="34"/>
      <c r="F104" s="34"/>
      <c r="G104" s="46"/>
      <c r="H104" s="46"/>
      <c r="I104" s="56"/>
      <c r="J104" s="56"/>
      <c r="K104" s="56"/>
      <c r="L104" s="56"/>
      <c r="M104" s="56"/>
      <c r="N104" s="56"/>
      <c r="O104" s="12"/>
    </row>
    <row r="105" spans="1:15">
      <c r="A105" s="12"/>
      <c r="B105" s="12"/>
      <c r="C105" s="15"/>
      <c r="D105" s="34"/>
      <c r="E105" s="34"/>
      <c r="F105" s="34"/>
      <c r="G105" s="46"/>
      <c r="H105" s="46"/>
      <c r="N105" s="60"/>
      <c r="O105" s="12"/>
    </row>
    <row r="106" spans="1:15">
      <c r="N106" s="60"/>
      <c r="O10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tableau azimut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2018-12-11T09:33:26Z</dcterms:created>
  <dcterms:modified xsi:type="dcterms:W3CDTF">2019-01-04T16:01:14Z</dcterms:modified>
</cp:coreProperties>
</file>